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21010\Desktop\20260203〆公営企業に係る経営比較分析表（令和６年度決算）の分析・公表について\"/>
    </mc:Choice>
  </mc:AlternateContent>
  <workbookProtection workbookAlgorithmName="SHA-512" workbookHashValue="lxXoiikt0XtrnQDyvmjUfmEQ28/4NFuQMuQksofUqowOI8u3Ceq5QLZYx1kcFUxyluJQ6hDZi5YSCQWakpM6yg==" workbookSaltValue="1utmsN9Y1Ax1lYsSaYtdTg=="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<sst xmlns="http://schemas.openxmlformats.org/spreadsheetml/2006/main" count="297" uniqueCount="117">
  <si>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</si>
  <si>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</si>
  <si>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</si>
  <si>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</si>
  <si>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</si>
  <si>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</si>
  <si>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</si>
  <si>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</si>
  <si>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</si>
  <si>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</si>
  <si>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</si>
  <si>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</si>
  <si>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</si>
  <si>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</si>
  <si>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</si>
  <si>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</si>
  <si>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</si>
  <si>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</si>
  <si>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</si>
  <si>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</si>
  <si>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</si>
  <si>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</si>
  <si>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</si>
  <si>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</si>
  <si>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</si>
  <si>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</si>
  <si>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</si>
  <si>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</si>
  <si>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</si>
  <si>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</si>
  <si>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</si>
  <si>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</si>
  <si>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</si>
  <si>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</si>
  <si>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</si>
  <si>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</si>
  <si>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</si>
  <si>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</si>
  <si>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</si>
  <si>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</si>
  <si>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</si>
  <si>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</si>
  <si>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</si>
  <si>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</si>
  <si>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</si>
  <si>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</si>
  <si>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</si>
  <si>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</si>
  <si>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</si>
  <si>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</si>
  <si>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</si>
  <si>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</si>
  <si>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</si>
  <si>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</si>
  <si>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</si>
  <si>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</si>
  <si>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</si>
  <si>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</si>
  <si>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</si>
  <si>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</si>
  <si>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</si>
  <si>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</si>
  <si>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</si>
  <si>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</si>
  <si>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</si>
  <si>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</si>
  <si>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</si>
  <si>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</si>
  <si>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</si>
  <si>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</si>
  <si>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</si>
  <si>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</si>
  <si>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</si>
  <si>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</si>
  <si>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</si>
  <si>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</si>
  <si>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</si>
  <si>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</si>
  <si>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</si>
  <si>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</si>
  <si>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</si>
  <si>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</si>
  <si>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</si>
  <si>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</si>
  <si>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</si>
  <si>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</si>
  <si>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</si>
  <si>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</si>
  <si>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</si>
  <si>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</si>
  <si>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</si>
  <si>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</si>
  <si>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</si>
  <si>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</si>
  <si>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</si>
  <si>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</si>
  <si>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上川町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</si>
  <si>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</si>
  <si>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</si>
  <si>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</si>
  <si>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</si>
  <si>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</si>
  <si>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</si>
  <si>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</si>
  <si>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</si>
  <si>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</si>
  <si>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</si>
  <si>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</si>
  <si>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</si>
  <si>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</si>
  <si>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</si>
  <si>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</si>
  <si>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</si>
  <si>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</si>
  <si>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令和5年度から、公共下水道事業および特定環境保全公共下水道事業に地方公営企業法を一部適用し、財政状況の明確化を図りながら経営管理を進めている。
　経常収支比率は、単年度の収支が黒字であることを示す100％以上で、僅かながら前年度を上回った。累積欠損金比率も0であることから、経営状況は健全な状況にあると言える。
　特定環境保全公共下水道事業については、大規模な温泉施設を抱えており、使用量が比較的多いという特性がある。処理場は供用開始から30年以上が経過しており、これまで改修工事等を段階的に実施してきた。また、管渠についても老朽化が進行しており、これまで定期的な修繕を行ってきたが、事故等を未然に防止するためには、今後も計画的な補修・整備が必要である。
　今後は、各施設の長寿命化工事を見据え、投資の効率化や維持管理経費の削減に向けた取組を検討し、経営の健全化を図っていく必要がある。</t>
    <rPh sb="116" eb="118">
      <t>ウワマワ</t>
    </rPh>
    <phoneticPr fontId="4"/>
  </si>
  <si>
    <t>　有形固定資産減価償却率は、令和5年度からの地方公営企業法の一部適用であるため類似団体平均と比べ低くなっている。
　処理場については、これまで長寿命化工事を実施してきたところであるが、突発的な故障を未然に防止するため、近年策定した計画に基づき、引き続き計画的な整備を推進する必要がある。あわせて、処理場の構築物の更新についても、長期的な視点に立った計画的な整備を図らなければならない。
　管渠についても老朽化が進んでいることから、事故防止の観点を踏まえ、計画的な更新・整備を進めていく必要がある。</t>
    <phoneticPr fontId="4"/>
  </si>
  <si>
    <t>　本事業における使用料収入は、層雲峡地区の大手ホテルが大半を占めており、観光客の入込状況に大きく左右される構造となっている。近年は新型コロナウイルス感染症の影響を受けたが、現在は徐々に回復傾向にあるものの将来的な需要動向については慎重な見通しが必要である。
　また、処理場及び管渠の老朽化が進行しており、突発的な事故を未然に防止するため、今後も計画的な更新・整備が求められる。また、公営企業に携わる専門的知識を有する人材の確保が困難な状況にあり、安定的な事業運営を維持するためには、業務の効率化や管理手法の見直しが不可欠である。
　このような状況を踏まえ、令和７年度には経営戦略を改定し、使用料改定を見据えた適正な使用料収入の確保について検討するとともに、補助金や一般会計繰入金の活用により財源の確保を図っていく必要がある。長寿命化計画に基づく計画的な整備を推進するとともに、近隣市町村との情報共有や広域的な連携の可能性についても検討していく。</t>
    <rPh sb="8" eb="11">
      <t>シヨウリョウ</t>
    </rPh>
    <rPh sb="11" eb="13">
      <t>シュウニュウ</t>
    </rPh>
    <rPh sb="15" eb="18">
      <t>ソウウンキョウ</t>
    </rPh>
    <rPh sb="18" eb="20">
      <t>チク</t>
    </rPh>
    <rPh sb="21" eb="23">
      <t>オオテ</t>
    </rPh>
    <rPh sb="27" eb="29">
      <t>タイハン</t>
    </rPh>
    <rPh sb="30" eb="31">
      <t>シ</t>
    </rPh>
    <rPh sb="36" eb="39">
      <t>カンコウキャク</t>
    </rPh>
    <rPh sb="40" eb="44">
      <t>イリコミジョウキョウ</t>
    </rPh>
    <rPh sb="45" eb="46">
      <t>オオ</t>
    </rPh>
    <rPh sb="48" eb="50">
      <t>サユウ</t>
    </rPh>
    <rPh sb="53" eb="55">
      <t>コウゾウ</t>
    </rPh>
    <rPh sb="62" eb="64">
      <t>キンネン</t>
    </rPh>
    <rPh sb="65" eb="67">
      <t>シンガタ</t>
    </rPh>
    <rPh sb="74" eb="77">
      <t>カンセンショウ</t>
    </rPh>
    <rPh sb="78" eb="80">
      <t>エイキョウ</t>
    </rPh>
    <rPh sb="81" eb="82">
      <t>ウ</t>
    </rPh>
    <rPh sb="86" eb="88">
      <t>ゲンザイ</t>
    </rPh>
    <rPh sb="89" eb="91">
      <t>ジョジョ</t>
    </rPh>
    <rPh sb="92" eb="96">
      <t>カイフクケイコウ</t>
    </rPh>
    <rPh sb="102" eb="105">
      <t>ショウライテキ</t>
    </rPh>
    <rPh sb="106" eb="110">
      <t>ジュヨウドウコウ</t>
    </rPh>
    <rPh sb="115" eb="117">
      <t>シンチョウ</t>
    </rPh>
    <rPh sb="118" eb="120">
      <t>ミトオ</t>
    </rPh>
    <rPh sb="122" eb="124">
      <t>ヒツヨウ</t>
    </rPh>
    <rPh sb="133" eb="136">
      <t>ショリジョウ</t>
    </rPh>
    <rPh sb="136" eb="137">
      <t>オヨ</t>
    </rPh>
    <rPh sb="138" eb="140">
      <t>カンキョ</t>
    </rPh>
    <rPh sb="141" eb="144">
      <t>ロウキュウカ</t>
    </rPh>
    <rPh sb="145" eb="147">
      <t>シンコウ</t>
    </rPh>
    <rPh sb="152" eb="155">
      <t>トッパツテキ</t>
    </rPh>
    <rPh sb="156" eb="158">
      <t>ジコ</t>
    </rPh>
    <rPh sb="159" eb="161">
      <t>ミゼン</t>
    </rPh>
    <rPh sb="162" eb="164">
      <t>ボウシ</t>
    </rPh>
    <rPh sb="169" eb="171">
      <t>コンゴ</t>
    </rPh>
    <rPh sb="172" eb="175">
      <t>ケイカクテキ</t>
    </rPh>
    <rPh sb="176" eb="178">
      <t>コウシン</t>
    </rPh>
    <rPh sb="179" eb="181">
      <t>セイビ</t>
    </rPh>
    <rPh sb="182" eb="18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</si>
</sst>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68-410C-AD0B-AD73671FC5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0.27</c:v>
                </c:pt>
              </c:numCache>
            </c:numRef>
          </c:val>
          <c:smooth val="0"/>
          <c:extLst>
            <c:ext xmlns:c16="http://schemas.microsoft.com/office/drawing/2014/chart" uri="{C3380CC4-5D6E-409C-BE32-E72D297353CC}">
              <c16:uniqueId val="{00000001-F168-410C-AD0B-AD73671FC5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65.12</c:v>
                </c:pt>
                <c:pt idx="4">
                  <c:v>76.2</c:v>
                </c:pt>
              </c:numCache>
            </c:numRef>
          </c:val>
          <c:extLst>
            <c:ext xmlns:c16="http://schemas.microsoft.com/office/drawing/2014/chart" uri="{C3380CC4-5D6E-409C-BE32-E72D297353CC}">
              <c16:uniqueId val="{00000000-1A70-4D35-810F-E063F503DE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45.6</c:v>
                </c:pt>
                <c:pt idx="4">
                  <c:v>44.79</c:v>
                </c:pt>
              </c:numCache>
            </c:numRef>
          </c:val>
          <c:smooth val="0"/>
          <c:extLst>
            <c:ext xmlns:c16="http://schemas.microsoft.com/office/drawing/2014/chart" uri="{C3380CC4-5D6E-409C-BE32-E72D297353CC}">
              <c16:uniqueId val="{00000001-1A70-4D35-810F-E063F503DE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4C2-46EE-958C-7FB0511169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88.66</c:v>
                </c:pt>
                <c:pt idx="4">
                  <c:v>88.68</c:v>
                </c:pt>
              </c:numCache>
            </c:numRef>
          </c:val>
          <c:smooth val="0"/>
          <c:extLst>
            <c:ext xmlns:c16="http://schemas.microsoft.com/office/drawing/2014/chart" uri="{C3380CC4-5D6E-409C-BE32-E72D297353CC}">
              <c16:uniqueId val="{00000001-24C2-46EE-958C-7FB0511169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103.12</c:v>
                </c:pt>
                <c:pt idx="4">
                  <c:v>104.46</c:v>
                </c:pt>
              </c:numCache>
            </c:numRef>
          </c:val>
          <c:extLst>
            <c:ext xmlns:c16="http://schemas.microsoft.com/office/drawing/2014/chart" uri="{C3380CC4-5D6E-409C-BE32-E72D297353CC}">
              <c16:uniqueId val="{00000000-9BC7-40F2-9A34-4A1BB96163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102.68</c:v>
                </c:pt>
                <c:pt idx="4">
                  <c:v>103.79</c:v>
                </c:pt>
              </c:numCache>
            </c:numRef>
          </c:val>
          <c:smooth val="0"/>
          <c:extLst>
            <c:ext xmlns:c16="http://schemas.microsoft.com/office/drawing/2014/chart" uri="{C3380CC4-5D6E-409C-BE32-E72D297353CC}">
              <c16:uniqueId val="{00000001-9BC7-40F2-9A34-4A1BB96163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7.66</c:v>
                </c:pt>
                <c:pt idx="4">
                  <c:v>15.93</c:v>
                </c:pt>
              </c:numCache>
            </c:numRef>
          </c:val>
          <c:extLst>
            <c:ext xmlns:c16="http://schemas.microsoft.com/office/drawing/2014/chart" uri="{C3380CC4-5D6E-409C-BE32-E72D297353CC}">
              <c16:uniqueId val="{00000000-690E-4B19-B8D5-417F4AD1EA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33.159999999999997</c:v>
                </c:pt>
                <c:pt idx="4">
                  <c:v>34.590000000000003</c:v>
                </c:pt>
              </c:numCache>
            </c:numRef>
          </c:val>
          <c:smooth val="0"/>
          <c:extLst>
            <c:ext xmlns:c16="http://schemas.microsoft.com/office/drawing/2014/chart" uri="{C3380CC4-5D6E-409C-BE32-E72D297353CC}">
              <c16:uniqueId val="{00000001-690E-4B19-B8D5-417F4AD1EA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DAA-4DAF-AD55-A7A20F8C29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0.12</c:v>
                </c:pt>
                <c:pt idx="4">
                  <c:v>0.1</c:v>
                </c:pt>
              </c:numCache>
            </c:numRef>
          </c:val>
          <c:smooth val="0"/>
          <c:extLst>
            <c:ext xmlns:c16="http://schemas.microsoft.com/office/drawing/2014/chart" uri="{C3380CC4-5D6E-409C-BE32-E72D297353CC}">
              <c16:uniqueId val="{00000001-FDAA-4DAF-AD55-A7A20F8C29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DEC-4E0A-AD81-AF4C4270D0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58.68</c:v>
                </c:pt>
                <c:pt idx="4">
                  <c:v>53.87</c:v>
                </c:pt>
              </c:numCache>
            </c:numRef>
          </c:val>
          <c:smooth val="0"/>
          <c:extLst>
            <c:ext xmlns:c16="http://schemas.microsoft.com/office/drawing/2014/chart" uri="{C3380CC4-5D6E-409C-BE32-E72D297353CC}">
              <c16:uniqueId val="{00000001-9DEC-4E0A-AD81-AF4C4270D0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75.930000000000007</c:v>
                </c:pt>
                <c:pt idx="4">
                  <c:v>92.75</c:v>
                </c:pt>
              </c:numCache>
            </c:numRef>
          </c:val>
          <c:extLst>
            <c:ext xmlns:c16="http://schemas.microsoft.com/office/drawing/2014/chart" uri="{C3380CC4-5D6E-409C-BE32-E72D297353CC}">
              <c16:uniqueId val="{00000000-7E0D-41EA-BD9B-130E7920F0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45.01</c:v>
                </c:pt>
                <c:pt idx="4">
                  <c:v>46.37</c:v>
                </c:pt>
              </c:numCache>
            </c:numRef>
          </c:val>
          <c:smooth val="0"/>
          <c:extLst>
            <c:ext xmlns:c16="http://schemas.microsoft.com/office/drawing/2014/chart" uri="{C3380CC4-5D6E-409C-BE32-E72D297353CC}">
              <c16:uniqueId val="{00000001-7E0D-41EA-BD9B-130E7920F0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1237.79</c:v>
                </c:pt>
                <c:pt idx="4">
                  <c:v>1083.7</c:v>
                </c:pt>
              </c:numCache>
            </c:numRef>
          </c:val>
          <c:extLst>
            <c:ext xmlns:c16="http://schemas.microsoft.com/office/drawing/2014/chart" uri="{C3380CC4-5D6E-409C-BE32-E72D297353CC}">
              <c16:uniqueId val="{00000000-3AE8-46E9-8927-712376A11F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1141.98</c:v>
                </c:pt>
                <c:pt idx="4">
                  <c:v>1062.58</c:v>
                </c:pt>
              </c:numCache>
            </c:numRef>
          </c:val>
          <c:smooth val="0"/>
          <c:extLst>
            <c:ext xmlns:c16="http://schemas.microsoft.com/office/drawing/2014/chart" uri="{C3380CC4-5D6E-409C-BE32-E72D297353CC}">
              <c16:uniqueId val="{00000001-3AE8-46E9-8927-712376A11F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78.459999999999994</c:v>
                </c:pt>
                <c:pt idx="4">
                  <c:v>89.8</c:v>
                </c:pt>
              </c:numCache>
            </c:numRef>
          </c:val>
          <c:extLst>
            <c:ext xmlns:c16="http://schemas.microsoft.com/office/drawing/2014/chart" uri="{C3380CC4-5D6E-409C-BE32-E72D297353CC}">
              <c16:uniqueId val="{00000000-2E0C-4666-8BA2-3C721C1AE9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82.27</c:v>
                </c:pt>
                <c:pt idx="4">
                  <c:v>80.36</c:v>
                </c:pt>
              </c:numCache>
            </c:numRef>
          </c:val>
          <c:smooth val="0"/>
          <c:extLst>
            <c:ext xmlns:c16="http://schemas.microsoft.com/office/drawing/2014/chart" uri="{C3380CC4-5D6E-409C-BE32-E72D297353CC}">
              <c16:uniqueId val="{00000001-2E0C-4666-8BA2-3C721C1AE9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170.25</c:v>
                </c:pt>
                <c:pt idx="4">
                  <c:v>150.59</c:v>
                </c:pt>
              </c:numCache>
            </c:numRef>
          </c:val>
          <c:extLst>
            <c:ext xmlns:c16="http://schemas.microsoft.com/office/drawing/2014/chart" uri="{C3380CC4-5D6E-409C-BE32-E72D297353CC}">
              <c16:uniqueId val="{00000000-57ED-4CEF-B633-44262B89B5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194.42</c:v>
                </c:pt>
                <c:pt idx="4">
                  <c:v>201.33</c:v>
                </c:pt>
              </c:numCache>
            </c:numRef>
          </c:val>
          <c:smooth val="0"/>
          <c:extLst>
            <c:ext xmlns:c16="http://schemas.microsoft.com/office/drawing/2014/chart" uri="{C3380CC4-5D6E-409C-BE32-E72D297353CC}">
              <c16:uniqueId val="{00000001-57ED-4CEF-B633-44262B89B5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83" sqref="BL8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上川町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3085</v>
      </c>
      <c r="AM8" s="36"/>
      <c r="AN8" s="36"/>
      <c r="AO8" s="36"/>
      <c r="AP8" s="36"/>
      <c r="AQ8" s="36"/>
      <c r="AR8" s="36"/>
      <c r="AS8" s="36"/>
      <c r="AT8" s="37">
        <f>データ!T6</f>
        <v>1049.47</v>
      </c>
      <c r="AU8" s="37"/>
      <c r="AV8" s="37"/>
      <c r="AW8" s="37"/>
      <c r="AX8" s="37"/>
      <c r="AY8" s="37"/>
      <c r="AZ8" s="37"/>
      <c r="BA8" s="37"/>
      <c r="BB8" s="37">
        <f>データ!U6</f>
        <v>2.94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68.2</v>
      </c>
      <c r="J10" s="37"/>
      <c r="K10" s="37"/>
      <c r="L10" s="37"/>
      <c r="M10" s="37"/>
      <c r="N10" s="37"/>
      <c r="O10" s="37"/>
      <c r="P10" s="37">
        <f>データ!P6</f>
        <v>6.39</v>
      </c>
      <c r="Q10" s="37"/>
      <c r="R10" s="37"/>
      <c r="S10" s="37"/>
      <c r="T10" s="37"/>
      <c r="U10" s="37"/>
      <c r="V10" s="37"/>
      <c r="W10" s="37">
        <f>データ!Q6</f>
        <v>29.75</v>
      </c>
      <c r="X10" s="37"/>
      <c r="Y10" s="37"/>
      <c r="Z10" s="37"/>
      <c r="AA10" s="37"/>
      <c r="AB10" s="37"/>
      <c r="AC10" s="37"/>
      <c r="AD10" s="36">
        <f>データ!R6</f>
        <v>2728</v>
      </c>
      <c r="AE10" s="36"/>
      <c r="AF10" s="36"/>
      <c r="AG10" s="36"/>
      <c r="AH10" s="36"/>
      <c r="AI10" s="36"/>
      <c r="AJ10" s="36"/>
      <c r="AK10" s="2"/>
      <c r="AL10" s="36">
        <f>データ!V6</f>
        <v>194</v>
      </c>
      <c r="AM10" s="36"/>
      <c r="AN10" s="36"/>
      <c r="AO10" s="36"/>
      <c r="AP10" s="36"/>
      <c r="AQ10" s="36"/>
      <c r="AR10" s="36"/>
      <c r="AS10" s="36"/>
      <c r="AT10" s="37">
        <f>データ!W6</f>
        <v>0.17</v>
      </c>
      <c r="AU10" s="37"/>
      <c r="AV10" s="37"/>
      <c r="AW10" s="37"/>
      <c r="AX10" s="37"/>
      <c r="AY10" s="37"/>
      <c r="AZ10" s="37"/>
      <c r="BA10" s="37"/>
      <c r="BB10" s="37">
        <f>データ!X6</f>
        <v>1141.18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6qY4IXHbSvsZDhxCKC14VfC8q312rtWKEx/J9nJL0vLt/Q+bzlEJLVZ8MBF82g4HIk6WNxmy5bm1i0tHhdxKA==" saltValue="A/FjZpHwi3W+tXKVtY+Am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14575</v>
      </c>
      <c r="D6" s="19">
        <f t="shared" si="3"/>
        <v>46</v>
      </c>
      <c r="E6" s="19">
        <f t="shared" si="3"/>
        <v>17</v>
      </c>
      <c r="F6" s="19">
        <f t="shared" si="3"/>
        <v>4</v>
      </c>
      <c r="G6" s="19">
        <f t="shared" si="3"/>
        <v>0</v>
      </c>
      <c r="H6" s="19" t="str">
        <f t="shared" si="3"/>
        <v>北海道　上川町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68.2</v>
      </c>
      <c r="P6" s="20">
        <f t="shared" si="3"/>
        <v>6.39</v>
      </c>
      <c r="Q6" s="20">
        <f t="shared" si="3"/>
        <v>29.75</v>
      </c>
      <c r="R6" s="20">
        <f t="shared" si="3"/>
        <v>2728</v>
      </c>
      <c r="S6" s="20">
        <f t="shared" si="3"/>
        <v>3085</v>
      </c>
      <c r="T6" s="20">
        <f t="shared" si="3"/>
        <v>1049.47</v>
      </c>
      <c r="U6" s="20">
        <f t="shared" si="3"/>
        <v>2.94</v>
      </c>
      <c r="V6" s="20">
        <f t="shared" si="3"/>
        <v>194</v>
      </c>
      <c r="W6" s="20">
        <f t="shared" si="3"/>
        <v>0.17</v>
      </c>
      <c r="X6" s="20">
        <f t="shared" si="3"/>
        <v>1141.18</v>
      </c>
      <c r="Y6" s="21" t="str">
        <f>IF(Y7="",NA(),Y7)</f>
        <v>-</v>
      </c>
      <c r="Z6" s="21" t="str">
        <f t="shared" ref="Z6:AH6" si="4">IF(Z7="",NA(),Z7)</f>
        <v>-</v>
      </c>
      <c r="AA6" s="21" t="str">
        <f t="shared" si="4"/>
        <v>-</v>
      </c>
      <c r="AB6" s="21">
        <f t="shared" si="4"/>
        <v>103.12</v>
      </c>
      <c r="AC6" s="21">
        <f t="shared" si="4"/>
        <v>104.46</v>
      </c>
      <c r="AD6" s="21" t="str">
        <f t="shared" si="4"/>
        <v>-</v>
      </c>
      <c r="AE6" s="21" t="str">
        <f t="shared" si="4"/>
        <v>-</v>
      </c>
      <c r="AF6" s="21" t="str">
        <f t="shared" si="4"/>
        <v>-</v>
      </c>
      <c r="AG6" s="21">
        <f t="shared" si="4"/>
        <v>102.68</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58.68</v>
      </c>
      <c r="AS6" s="21">
        <f t="shared" si="5"/>
        <v>53.87</v>
      </c>
      <c r="AT6" s="20" t="str">
        <f>IF(AT7="","",IF(AT7="-","【-】","【"&amp;SUBSTITUTE(TEXT(AT7,"#,##0.00"),"-","△")&amp;"】"))</f>
        <v>【63.54】</v>
      </c>
      <c r="AU6" s="21" t="str">
        <f>IF(AU7="",NA(),AU7)</f>
        <v>-</v>
      </c>
      <c r="AV6" s="21" t="str">
        <f t="shared" ref="AV6:BD6" si="6">IF(AV7="",NA(),AV7)</f>
        <v>-</v>
      </c>
      <c r="AW6" s="21" t="str">
        <f t="shared" si="6"/>
        <v>-</v>
      </c>
      <c r="AX6" s="21">
        <f t="shared" si="6"/>
        <v>75.930000000000007</v>
      </c>
      <c r="AY6" s="21">
        <f t="shared" si="6"/>
        <v>92.75</v>
      </c>
      <c r="AZ6" s="21" t="str">
        <f t="shared" si="6"/>
        <v>-</v>
      </c>
      <c r="BA6" s="21" t="str">
        <f t="shared" si="6"/>
        <v>-</v>
      </c>
      <c r="BB6" s="21" t="str">
        <f t="shared" si="6"/>
        <v>-</v>
      </c>
      <c r="BC6" s="21">
        <f t="shared" si="6"/>
        <v>45.01</v>
      </c>
      <c r="BD6" s="21">
        <f t="shared" si="6"/>
        <v>46.37</v>
      </c>
      <c r="BE6" s="20" t="str">
        <f>IF(BE7="","",IF(BE7="-","【-】","【"&amp;SUBSTITUTE(TEXT(BE7,"#,##0.00"),"-","△")&amp;"】"))</f>
        <v>【50.90】</v>
      </c>
      <c r="BF6" s="21" t="str">
        <f>IF(BF7="",NA(),BF7)</f>
        <v>-</v>
      </c>
      <c r="BG6" s="21" t="str">
        <f t="shared" ref="BG6:BO6" si="7">IF(BG7="",NA(),BG7)</f>
        <v>-</v>
      </c>
      <c r="BH6" s="21" t="str">
        <f t="shared" si="7"/>
        <v>-</v>
      </c>
      <c r="BI6" s="21">
        <f t="shared" si="7"/>
        <v>1237.79</v>
      </c>
      <c r="BJ6" s="21">
        <f t="shared" si="7"/>
        <v>1083.7</v>
      </c>
      <c r="BK6" s="21" t="str">
        <f t="shared" si="7"/>
        <v>-</v>
      </c>
      <c r="BL6" s="21" t="str">
        <f t="shared" si="7"/>
        <v>-</v>
      </c>
      <c r="BM6" s="21" t="str">
        <f t="shared" si="7"/>
        <v>-</v>
      </c>
      <c r="BN6" s="21">
        <f t="shared" si="7"/>
        <v>1141.98</v>
      </c>
      <c r="BO6" s="21">
        <f t="shared" si="7"/>
        <v>1062.58</v>
      </c>
      <c r="BP6" s="20" t="str">
        <f>IF(BP7="","",IF(BP7="-","【-】","【"&amp;SUBSTITUTE(TEXT(BP7,"#,##0.00"),"-","△")&amp;"】"))</f>
        <v>【1,099.15】</v>
      </c>
      <c r="BQ6" s="21" t="str">
        <f>IF(BQ7="",NA(),BQ7)</f>
        <v>-</v>
      </c>
      <c r="BR6" s="21" t="str">
        <f t="shared" ref="BR6:BZ6" si="8">IF(BR7="",NA(),BR7)</f>
        <v>-</v>
      </c>
      <c r="BS6" s="21" t="str">
        <f t="shared" si="8"/>
        <v>-</v>
      </c>
      <c r="BT6" s="21">
        <f t="shared" si="8"/>
        <v>78.459999999999994</v>
      </c>
      <c r="BU6" s="21">
        <f t="shared" si="8"/>
        <v>89.8</v>
      </c>
      <c r="BV6" s="21" t="str">
        <f t="shared" si="8"/>
        <v>-</v>
      </c>
      <c r="BW6" s="21" t="str">
        <f t="shared" si="8"/>
        <v>-</v>
      </c>
      <c r="BX6" s="21" t="str">
        <f t="shared" si="8"/>
        <v>-</v>
      </c>
      <c r="BY6" s="21">
        <f t="shared" si="8"/>
        <v>82.27</v>
      </c>
      <c r="BZ6" s="21">
        <f t="shared" si="8"/>
        <v>80.36</v>
      </c>
      <c r="CA6" s="20" t="str">
        <f>IF(CA7="","",IF(CA7="-","【-】","【"&amp;SUBSTITUTE(TEXT(CA7,"#,##0.00"),"-","△")&amp;"】"))</f>
        <v>【72.92】</v>
      </c>
      <c r="CB6" s="21" t="str">
        <f>IF(CB7="",NA(),CB7)</f>
        <v>-</v>
      </c>
      <c r="CC6" s="21" t="str">
        <f t="shared" ref="CC6:CK6" si="9">IF(CC7="",NA(),CC7)</f>
        <v>-</v>
      </c>
      <c r="CD6" s="21" t="str">
        <f t="shared" si="9"/>
        <v>-</v>
      </c>
      <c r="CE6" s="21">
        <f t="shared" si="9"/>
        <v>170.25</v>
      </c>
      <c r="CF6" s="21">
        <f t="shared" si="9"/>
        <v>150.59</v>
      </c>
      <c r="CG6" s="21" t="str">
        <f t="shared" si="9"/>
        <v>-</v>
      </c>
      <c r="CH6" s="21" t="str">
        <f t="shared" si="9"/>
        <v>-</v>
      </c>
      <c r="CI6" s="21" t="str">
        <f t="shared" si="9"/>
        <v>-</v>
      </c>
      <c r="CJ6" s="21">
        <f t="shared" si="9"/>
        <v>194.42</v>
      </c>
      <c r="CK6" s="21">
        <f t="shared" si="9"/>
        <v>201.33</v>
      </c>
      <c r="CL6" s="20" t="str">
        <f>IF(CL7="","",IF(CL7="-","【-】","【"&amp;SUBSTITUTE(TEXT(CL7,"#,##0.00"),"-","△")&amp;"】"))</f>
        <v>【225.78】</v>
      </c>
      <c r="CM6" s="21" t="str">
        <f>IF(CM7="",NA(),CM7)</f>
        <v>-</v>
      </c>
      <c r="CN6" s="21" t="str">
        <f t="shared" ref="CN6:CV6" si="10">IF(CN7="",NA(),CN7)</f>
        <v>-</v>
      </c>
      <c r="CO6" s="21" t="str">
        <f t="shared" si="10"/>
        <v>-</v>
      </c>
      <c r="CP6" s="21">
        <f t="shared" si="10"/>
        <v>65.12</v>
      </c>
      <c r="CQ6" s="21">
        <f t="shared" si="10"/>
        <v>76.2</v>
      </c>
      <c r="CR6" s="21" t="str">
        <f t="shared" si="10"/>
        <v>-</v>
      </c>
      <c r="CS6" s="21" t="str">
        <f t="shared" si="10"/>
        <v>-</v>
      </c>
      <c r="CT6" s="21" t="str">
        <f t="shared" si="10"/>
        <v>-</v>
      </c>
      <c r="CU6" s="21">
        <f t="shared" si="10"/>
        <v>45.6</v>
      </c>
      <c r="CV6" s="21">
        <f t="shared" si="10"/>
        <v>44.79</v>
      </c>
      <c r="CW6" s="20" t="str">
        <f>IF(CW7="","",IF(CW7="-","【-】","【"&amp;SUBSTITUTE(TEXT(CW7,"#,##0.00"),"-","△")&amp;"】"))</f>
        <v>【43.17】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88.66</v>
      </c>
      <c r="DG6" s="21">
        <f t="shared" si="11"/>
        <v>88.68</v>
      </c>
      <c r="DH6" s="20" t="str">
        <f>IF(DH7="","",IF(DH7="-","【-】","【"&amp;SUBSTITUTE(TEXT(DH7,"#,##0.00"),"-","△")&amp;"】"))</f>
        <v>【86.31】</v>
      </c>
      <c r="DI6" s="21" t="str">
        <f>IF(DI7="",NA(),DI7)</f>
        <v>-</v>
      </c>
      <c r="DJ6" s="21" t="str">
        <f t="shared" ref="DJ6:DR6" si="12">IF(DJ7="",NA(),DJ7)</f>
        <v>-</v>
      </c>
      <c r="DK6" s="21" t="str">
        <f t="shared" si="12"/>
        <v>-</v>
      </c>
      <c r="DL6" s="21">
        <f t="shared" si="12"/>
        <v>7.66</v>
      </c>
      <c r="DM6" s="21">
        <f t="shared" si="12"/>
        <v>15.93</v>
      </c>
      <c r="DN6" s="21" t="str">
        <f t="shared" si="12"/>
        <v>-</v>
      </c>
      <c r="DO6" s="21" t="str">
        <f t="shared" si="12"/>
        <v>-</v>
      </c>
      <c r="DP6" s="21" t="str">
        <f t="shared" si="12"/>
        <v>-</v>
      </c>
      <c r="DQ6" s="21">
        <f t="shared" si="12"/>
        <v>33.159999999999997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0.17</v>
      </c>
      <c r="EN6" s="21">
        <f t="shared" si="14"/>
        <v>0.27</v>
      </c>
      <c r="EO6" s="20" t="str">
        <f>IF(EO7="","",IF(EO7="-","【-】","【"&amp;SUBSTITUTE(TEXT(EO7,"#,##0.00"),"-","△")&amp;"】"))</f>
        <v>【0.15】</v>
      </c>
    </row>
    <row r="7" spans="1:148" s="22" customFormat="1" x14ac:dyDescent="0.2">
      <c r="A7" s="14"/>
      <c r="B7" s="23">
        <v>2024</v>
      </c>
      <c r="C7" s="23">
        <v>14575</v>
      </c>
      <c r="D7" s="23">
        <v>46</v>
      </c>
      <c r="E7" s="23">
        <v>17</v>
      </c>
      <c r="F7" s="23">
        <v>4</v>
      </c>
      <c r="G7" s="23">
        <v>0</v>
      </c>
      <c r="H7" s="23" t="s">
        <v>96</v>
      </c>
      <c r="I7" s="23" t="s">
        <v>97</v>
      </c>
      <c r="J7" s="23" t="s">
        <v>98</v>
      </c>
      <c r="K7" s="23" t="s">
        <v>99</v>
      </c>
      <c r="L7" s="23" t="s">
        <v>100</v>
      </c>
      <c r="M7" s="23" t="s">
        <v>101</v>
      </c>
      <c r="N7" s="24" t="s">
        <v>102</v>
      </c>
      <c r="O7" s="24">
        <v>68.2</v>
      </c>
      <c r="P7" s="24">
        <v>6.39</v>
      </c>
      <c r="Q7" s="24">
        <v>29.75</v>
      </c>
      <c r="R7" s="24">
        <v>2728</v>
      </c>
      <c r="S7" s="24">
        <v>3085</v>
      </c>
      <c r="T7" s="24">
        <v>1049.47</v>
      </c>
      <c r="U7" s="24">
        <v>2.94</v>
      </c>
      <c r="V7" s="24">
        <v>194</v>
      </c>
      <c r="W7" s="24">
        <v>0.17</v>
      </c>
      <c r="X7" s="24">
        <v>1141.18</v>
      </c>
      <c r="Y7" s="24" t="s">
        <v>102</v>
      </c>
      <c r="Z7" s="24" t="s">
        <v>102</v>
      </c>
      <c r="AA7" s="24" t="s">
        <v>102</v>
      </c>
      <c r="AB7" s="24">
        <v>103.12</v>
      </c>
      <c r="AC7" s="24">
        <v>104.46</v>
      </c>
      <c r="AD7" s="24" t="s">
        <v>102</v>
      </c>
      <c r="AE7" s="24" t="s">
        <v>102</v>
      </c>
      <c r="AF7" s="24" t="s">
        <v>102</v>
      </c>
      <c r="AG7" s="24">
        <v>102.68</v>
      </c>
      <c r="AH7" s="24">
        <v>103.79</v>
      </c>
      <c r="AI7" s="24">
        <v>105.07</v>
      </c>
      <c r="AJ7" s="24" t="s">
        <v>102</v>
      </c>
      <c r="AK7" s="24" t="s">
        <v>102</v>
      </c>
      <c r="AL7" s="24" t="s">
        <v>102</v>
      </c>
      <c r="AM7" s="24">
        <v>0</v>
      </c>
      <c r="AN7" s="24">
        <v>0</v>
      </c>
      <c r="AO7" s="24" t="s">
        <v>102</v>
      </c>
      <c r="AP7" s="24" t="s">
        <v>102</v>
      </c>
      <c r="AQ7" s="24" t="s">
        <v>102</v>
      </c>
      <c r="AR7" s="24">
        <v>58.68</v>
      </c>
      <c r="AS7" s="24">
        <v>53.87</v>
      </c>
      <c r="AT7" s="24">
        <v>63.54</v>
      </c>
      <c r="AU7" s="24" t="s">
        <v>102</v>
      </c>
      <c r="AV7" s="24" t="s">
        <v>102</v>
      </c>
      <c r="AW7" s="24" t="s">
        <v>102</v>
      </c>
      <c r="AX7" s="24">
        <v>75.930000000000007</v>
      </c>
      <c r="AY7" s="24">
        <v>92.75</v>
      </c>
      <c r="AZ7" s="24" t="s">
        <v>102</v>
      </c>
      <c r="BA7" s="24" t="s">
        <v>102</v>
      </c>
      <c r="BB7" s="24" t="s">
        <v>102</v>
      </c>
      <c r="BC7" s="24">
        <v>45.01</v>
      </c>
      <c r="BD7" s="24">
        <v>46.37</v>
      </c>
      <c r="BE7" s="24">
        <v>50.9</v>
      </c>
      <c r="BF7" s="24" t="s">
        <v>102</v>
      </c>
      <c r="BG7" s="24" t="s">
        <v>102</v>
      </c>
      <c r="BH7" s="24" t="s">
        <v>102</v>
      </c>
      <c r="BI7" s="24">
        <v>1237.79</v>
      </c>
      <c r="BJ7" s="24">
        <v>1083.7</v>
      </c>
      <c r="BK7" s="24" t="s">
        <v>102</v>
      </c>
      <c r="BL7" s="24" t="s">
        <v>102</v>
      </c>
      <c r="BM7" s="24" t="s">
        <v>102</v>
      </c>
      <c r="BN7" s="24">
        <v>1141.98</v>
      </c>
      <c r="BO7" s="24">
        <v>1062.58</v>
      </c>
      <c r="BP7" s="24">
        <v>1099.1500000000001</v>
      </c>
      <c r="BQ7" s="24" t="s">
        <v>102</v>
      </c>
      <c r="BR7" s="24" t="s">
        <v>102</v>
      </c>
      <c r="BS7" s="24" t="s">
        <v>102</v>
      </c>
      <c r="BT7" s="24">
        <v>78.459999999999994</v>
      </c>
      <c r="BU7" s="24">
        <v>89.8</v>
      </c>
      <c r="BV7" s="24" t="s">
        <v>102</v>
      </c>
      <c r="BW7" s="24" t="s">
        <v>102</v>
      </c>
      <c r="BX7" s="24" t="s">
        <v>102</v>
      </c>
      <c r="BY7" s="24">
        <v>82.27</v>
      </c>
      <c r="BZ7" s="24">
        <v>80.36</v>
      </c>
      <c r="CA7" s="24">
        <v>72.92</v>
      </c>
      <c r="CB7" s="24" t="s">
        <v>102</v>
      </c>
      <c r="CC7" s="24" t="s">
        <v>102</v>
      </c>
      <c r="CD7" s="24" t="s">
        <v>102</v>
      </c>
      <c r="CE7" s="24">
        <v>170.25</v>
      </c>
      <c r="CF7" s="24">
        <v>150.59</v>
      </c>
      <c r="CG7" s="24" t="s">
        <v>102</v>
      </c>
      <c r="CH7" s="24" t="s">
        <v>102</v>
      </c>
      <c r="CI7" s="24" t="s">
        <v>102</v>
      </c>
      <c r="CJ7" s="24">
        <v>194.42</v>
      </c>
      <c r="CK7" s="24">
        <v>201.33</v>
      </c>
      <c r="CL7" s="24">
        <v>225.78</v>
      </c>
      <c r="CM7" s="24" t="s">
        <v>102</v>
      </c>
      <c r="CN7" s="24" t="s">
        <v>102</v>
      </c>
      <c r="CO7" s="24" t="s">
        <v>102</v>
      </c>
      <c r="CP7" s="24">
        <v>65.12</v>
      </c>
      <c r="CQ7" s="24">
        <v>76.2</v>
      </c>
      <c r="CR7" s="24" t="s">
        <v>102</v>
      </c>
      <c r="CS7" s="24" t="s">
        <v>102</v>
      </c>
      <c r="CT7" s="24" t="s">
        <v>102</v>
      </c>
      <c r="CU7" s="24">
        <v>45.6</v>
      </c>
      <c r="CV7" s="24">
        <v>44.79</v>
      </c>
      <c r="CW7" s="24">
        <v>43.17</v>
      </c>
      <c r="CX7" s="24" t="s">
        <v>102</v>
      </c>
      <c r="CY7" s="24" t="s">
        <v>102</v>
      </c>
      <c r="CZ7" s="24" t="s">
        <v>102</v>
      </c>
      <c r="DA7" s="24">
        <v>100</v>
      </c>
      <c r="DB7" s="24">
        <v>100</v>
      </c>
      <c r="DC7" s="24" t="s">
        <v>102</v>
      </c>
      <c r="DD7" s="24" t="s">
        <v>102</v>
      </c>
      <c r="DE7" s="24" t="s">
        <v>102</v>
      </c>
      <c r="DF7" s="24">
        <v>88.66</v>
      </c>
      <c r="DG7" s="24">
        <v>88.68</v>
      </c>
      <c r="DH7" s="24">
        <v>86.31</v>
      </c>
      <c r="DI7" s="24" t="s">
        <v>102</v>
      </c>
      <c r="DJ7" s="24" t="s">
        <v>102</v>
      </c>
      <c r="DK7" s="24" t="s">
        <v>102</v>
      </c>
      <c r="DL7" s="24">
        <v>7.66</v>
      </c>
      <c r="DM7" s="24">
        <v>15.93</v>
      </c>
      <c r="DN7" s="24" t="s">
        <v>102</v>
      </c>
      <c r="DO7" s="24" t="s">
        <v>102</v>
      </c>
      <c r="DP7" s="24" t="s">
        <v>102</v>
      </c>
      <c r="DQ7" s="24">
        <v>33.159999999999997</v>
      </c>
      <c r="DR7" s="24">
        <v>34.590000000000003</v>
      </c>
      <c r="DS7" s="24">
        <v>30.82</v>
      </c>
      <c r="DT7" s="24" t="s">
        <v>102</v>
      </c>
      <c r="DU7" s="24" t="s">
        <v>102</v>
      </c>
      <c r="DV7" s="24" t="s">
        <v>102</v>
      </c>
      <c r="DW7" s="24">
        <v>0</v>
      </c>
      <c r="DX7" s="24">
        <v>0</v>
      </c>
      <c r="DY7" s="24" t="s">
        <v>102</v>
      </c>
      <c r="DZ7" s="24" t="s">
        <v>102</v>
      </c>
      <c r="EA7" s="24" t="s">
        <v>102</v>
      </c>
      <c r="EB7" s="24">
        <v>0.12</v>
      </c>
      <c r="EC7" s="24">
        <v>0.1</v>
      </c>
      <c r="ED7" s="24">
        <v>0.06</v>
      </c>
      <c r="EE7" s="24" t="s">
        <v>102</v>
      </c>
      <c r="EF7" s="24" t="s">
        <v>102</v>
      </c>
      <c r="EG7" s="24" t="s">
        <v>102</v>
      </c>
      <c r="EH7" s="24">
        <v>0</v>
      </c>
      <c r="EI7" s="24">
        <v>0</v>
      </c>
      <c r="EJ7" s="24" t="s">
        <v>102</v>
      </c>
      <c r="EK7" s="24" t="s">
        <v>102</v>
      </c>
      <c r="EL7" s="24" t="s">
        <v>102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US21010</cp:lastModifiedBy>
  <cp:lastPrinted>2026-02-02T00:38:09Z</cp:lastPrinted>
  <dcterms:created xsi:type="dcterms:W3CDTF">2025-12-23T06:07:56Z</dcterms:created>
  <dcterms:modified xsi:type="dcterms:W3CDTF">2026-02-02T00:38:24Z</dcterms:modified>
  <cp:category/>
</cp:coreProperties>
</file>