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21010\Desktop\20260203〆公営企業に係る経営比較分析表（令和６年度決算）の分析・公表について\"/>
    </mc:Choice>
  </mc:AlternateContent>
  <workbookProtection workbookAlgorithmName="SHA-512" workbookHashValue="VaTknn0Pcx12FaqwAZ2YKjrZ0l8BobdQGWrC3B+14zNMkiyqguJ7/g/LkWvcM56xzWjPsXcIaRRjTCMFTqmvlg==" workbookSaltValue="FRHKYiSzuknJFRDYJDTCuw==" workbookSpinCount="100000" lockStructure="1"/>
  <bookViews>
    <workbookView xWindow="0" yWindow="0" windowWidth="23040" windowHeight="922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G85" i="4"/>
  <c r="E85" i="4"/>
  <c r="BB10" i="4"/>
  <c r="AT10" i="4"/>
  <c r="P10" i="4"/>
  <c r="AT8" i="4"/>
  <c r="W8" i="4"/>
  <c r="P8" i="4"/>
  <c r="B6" i="4"/>
</calcChain>
</file>

<file path=xl/sharedStrings.xml><?xml version="1.0" encoding="utf-8"?>
<sst xmlns="http://schemas.openxmlformats.org/spreadsheetml/2006/main" count="297" uniqueCount="116">
  <si>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</si>
  <si>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</si>
  <si>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</si>
  <si>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</si>
  <si>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</si>
  <si>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</si>
  <si>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</si>
  <si>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</si>
  <si>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</si>
  <si>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</si>
  <si>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</si>
  <si>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</si>
  <si>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</si>
  <si>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</si>
  <si>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</si>
  <si>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</si>
  <si>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</si>
  <si>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</si>
  <si>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</si>
  <si>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</si>
  <si>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</si>
  <si>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</si>
  <si>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</si>
  <si>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</si>
  <si>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</si>
  <si>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</si>
  <si>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</si>
  <si>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</si>
  <si>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</si>
  <si>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</si>
  <si>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</si>
  <si>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</si>
  <si>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</si>
  <si>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</si>
  <si>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</si>
  <si>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</si>
  <si>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</si>
  <si>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</si>
  <si>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</si>
  <si>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</si>
  <si>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</si>
  <si>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</si>
  <si>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</si>
  <si>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</si>
  <si>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</si>
  <si>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</si>
  <si>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</si>
  <si>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</si>
  <si>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</si>
  <si>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</si>
  <si>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</si>
  <si>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</si>
  <si>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</si>
  <si>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</si>
  <si>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</si>
  <si>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</si>
  <si>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</si>
  <si>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</si>
  <si>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</si>
  <si>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</si>
  <si>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</si>
  <si>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</si>
  <si>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</si>
  <si>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</si>
  <si>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</si>
  <si>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</si>
  <si>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</si>
  <si>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</si>
  <si>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</si>
  <si>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</si>
  <si>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</si>
  <si>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</si>
  <si>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</si>
  <si>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</si>
  <si>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</si>
  <si>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</si>
  <si>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</si>
  <si>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</si>
  <si>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</si>
  <si>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</si>
  <si>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</si>
  <si>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</si>
  <si>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</si>
  <si>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</si>
  <si>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</si>
  <si>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</si>
  <si>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</si>
  <si>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</si>
  <si>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</si>
  <si>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</si>
  <si>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</si>
  <si>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</si>
  <si>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</si>
  <si>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</si>
  <si>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</si>
  <si>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</si>
  <si>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上川町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</si>
  <si>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</si>
  <si>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</si>
  <si>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</si>
  <si>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</si>
  <si>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</si>
  <si>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</si>
  <si>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</si>
  <si>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</si>
  <si>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</si>
  <si>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</si>
  <si>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</si>
  <si>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</si>
  <si>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</si>
  <si>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</si>
  <si>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</si>
  <si>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</si>
  <si>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管渠については、約10年前にほぼ整備が完了し運用年数が比較的浅いものが多いが、終末処理場については建設後20年以上経過しており、施設の機械・電気設備についても耐用年数に近づいてきている。これまでも終末処理場管理経費の修繕において対応しているが、突発的な故障により運転に支障が生じているのを未然に防ぐため更新が求められる。
　今後は長寿命化更新を進めると共に、管渠においても老朽化を見据えた計画的な整備を進める予定である。 </t>
    <phoneticPr fontId="4"/>
  </si>
  <si>
    <t>　令和5年度から、公共下水道事業および特定環境保全公共下水道事業に地方公営企業法を一部適用し、財政状況の明確化を図りながら経営管理を進めている。
　公共下水道事業については、汚水管渠の整備は概ね完了しているものの、これまで補助金のほか下水道事業債を活用して整備を行ってきた。近年は新規の企業債借入額は減少しているが、依然として企業債残高が大きく、毎年度の償還額が経営上の負担となっている。町全体の財政状況等に鑑み、企業内の現金預金の残高が過大とならないようにしているため、その結果、流動比率は11.39％と、全国平均や類似団体平均を大きく下回る状況にある。
　また、上川終末処理場は建設から20年以上が経過しており、これまで長寿命化計画に基づき設備等の更新を実施してきたところであるが、今後も引き続き更新が必要となる。加えて、人口減少の影響により、下水道使用料収入の減少が今後も見込まれている。
　今後も改修工事等が継続することから、投資の効率化や維持管理経費の削減に向けた取組を検討し、経営の健全化を図っていく必要がある。　</t>
    <rPh sb="194" eb="195">
      <t>マチ</t>
    </rPh>
    <phoneticPr fontId="4"/>
  </si>
  <si>
    <t>　人口減少の進行により下水道使用料収入の減少が見込まれる中、処理場及び管渠の老朽化に伴い、今後も大規模な改修・更新需要が継続的に発生することが想定される。これに加えて物価高騰による営業費用の上昇が経営に与える影響は年々大きくなっている。また、公営企業に携わる専門的知識を有する人材の確保が困難な状況にあり、安定的な事業運営を維持するためには、業務の効率化や管理手法の見直しが不可欠である。
　このような状況を踏まえ、令和７年度には経営戦略を改定し、使用料改定を見据えた適正な使用料収入の確保について検討するとともに、補助金や一般会計繰入金の活用により財源の確保を図っていく必要がある。あわせて、処理場においては経済性を重視した運転管理を徹底し、長寿命化計画に基づく計画的な整備を推進するとともに、近隣市町村との情報共有や広域的な連携の可能性についても検討していく。</t>
    <rPh sb="6" eb="8">
      <t>シンコウ</t>
    </rPh>
    <rPh sb="11" eb="14">
      <t>ゲスイドウ</t>
    </rPh>
    <rPh sb="14" eb="17">
      <t>シヨウリョウ</t>
    </rPh>
    <rPh sb="17" eb="19">
      <t>シュウニュウ</t>
    </rPh>
    <rPh sb="20" eb="22">
      <t>ゲンショウ</t>
    </rPh>
    <rPh sb="23" eb="25">
      <t>ミコ</t>
    </rPh>
    <rPh sb="28" eb="29">
      <t>ナカ</t>
    </rPh>
    <rPh sb="30" eb="33">
      <t>ショリジョウ</t>
    </rPh>
    <rPh sb="33" eb="34">
      <t>オヨ</t>
    </rPh>
    <rPh sb="35" eb="37">
      <t>カンキョ</t>
    </rPh>
    <rPh sb="38" eb="41">
      <t>ロウキュウカ</t>
    </rPh>
    <rPh sb="42" eb="43">
      <t>トモナ</t>
    </rPh>
    <rPh sb="45" eb="47">
      <t>コンゴ</t>
    </rPh>
    <rPh sb="201" eb="203">
      <t>ジョウキョウ</t>
    </rPh>
    <rPh sb="204" eb="205">
      <t>フ</t>
    </rPh>
    <rPh sb="208" eb="210">
      <t>レイワ</t>
    </rPh>
    <rPh sb="211" eb="213">
      <t>ネンド</t>
    </rPh>
    <rPh sb="215" eb="219">
      <t>ケイエイセンリャク</t>
    </rPh>
    <rPh sb="220" eb="222">
      <t>カイテイ</t>
    </rPh>
    <rPh sb="224" eb="227">
      <t>シヨウリョウ</t>
    </rPh>
    <rPh sb="227" eb="229">
      <t>カイテイ</t>
    </rPh>
    <rPh sb="230" eb="232">
      <t>ミス</t>
    </rPh>
    <rPh sb="234" eb="236">
      <t>テキセイ</t>
    </rPh>
    <rPh sb="237" eb="240">
      <t>シヨウリョウ</t>
    </rPh>
    <rPh sb="240" eb="242">
      <t>シュウニュウ</t>
    </rPh>
    <rPh sb="243" eb="245">
      <t>カクホ</t>
    </rPh>
    <rPh sb="249" eb="251">
      <t>ケントウ</t>
    </rPh>
    <rPh sb="258" eb="261">
      <t>ホジョキン</t>
    </rPh>
    <rPh sb="262" eb="266">
      <t>イッパンカイケイ</t>
    </rPh>
    <rPh sb="266" eb="269">
      <t>クリイレキン</t>
    </rPh>
    <rPh sb="270" eb="272">
      <t>カツヨウ</t>
    </rPh>
    <rPh sb="275" eb="277">
      <t>ザイゲン</t>
    </rPh>
    <rPh sb="278" eb="280">
      <t>カクホ</t>
    </rPh>
    <rPh sb="281" eb="282">
      <t>ハカ</t>
    </rPh>
    <rPh sb="286" eb="288">
      <t>ヒツヨウ</t>
    </rPh>
    <rPh sb="297" eb="300">
      <t>ショリジョウ</t>
    </rPh>
    <rPh sb="305" eb="308">
      <t>ケイザイセイ</t>
    </rPh>
    <rPh sb="309" eb="311">
      <t>ジュウシ</t>
    </rPh>
    <rPh sb="313" eb="317">
      <t>ウンテンカンリ</t>
    </rPh>
    <rPh sb="318" eb="320">
      <t>テッテイ</t>
    </rPh>
    <rPh sb="322" eb="328">
      <t>チョウジュミョウカケイカク</t>
    </rPh>
    <rPh sb="329" eb="330">
      <t>モト</t>
    </rPh>
    <rPh sb="332" eb="335">
      <t>ケイカクテキ</t>
    </rPh>
    <rPh sb="336" eb="338">
      <t>セイビ</t>
    </rPh>
    <rPh sb="339" eb="341">
      <t>スイシン</t>
    </rPh>
    <rPh sb="348" eb="353">
      <t>キンリンシチョウソン</t>
    </rPh>
    <rPh sb="355" eb="359">
      <t>ジョウホウキョウユウ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</si>
</sst>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4CCE-4825-9123-5B0D7C242E7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c:v>
                </c:pt>
                <c:pt idx="4">
                  <c:v>0.04</c:v>
                </c:pt>
              </c:numCache>
            </c:numRef>
          </c:val>
          <c:smooth val="0"/>
          <c:extLst>
            <c:ext xmlns:c16="http://schemas.microsoft.com/office/drawing/2014/chart" uri="{C3380CC4-5D6E-409C-BE32-E72D297353CC}">
              <c16:uniqueId val="{00000001-4CCE-4825-9123-5B0D7C242E7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60.07</c:v>
                </c:pt>
                <c:pt idx="4">
                  <c:v>58.48</c:v>
                </c:pt>
              </c:numCache>
            </c:numRef>
          </c:val>
          <c:extLst>
            <c:ext xmlns:c16="http://schemas.microsoft.com/office/drawing/2014/chart" uri="{C3380CC4-5D6E-409C-BE32-E72D297353CC}">
              <c16:uniqueId val="{00000000-2F35-4D8A-81C9-7463D773CC4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48.03</c:v>
                </c:pt>
                <c:pt idx="4">
                  <c:v>48.92</c:v>
                </c:pt>
              </c:numCache>
            </c:numRef>
          </c:val>
          <c:smooth val="0"/>
          <c:extLst>
            <c:ext xmlns:c16="http://schemas.microsoft.com/office/drawing/2014/chart" uri="{C3380CC4-5D6E-409C-BE32-E72D297353CC}">
              <c16:uniqueId val="{00000001-2F35-4D8A-81C9-7463D773CC4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88.9</c:v>
                </c:pt>
                <c:pt idx="4">
                  <c:v>88.37</c:v>
                </c:pt>
              </c:numCache>
            </c:numRef>
          </c:val>
          <c:extLst>
            <c:ext xmlns:c16="http://schemas.microsoft.com/office/drawing/2014/chart" uri="{C3380CC4-5D6E-409C-BE32-E72D297353CC}">
              <c16:uniqueId val="{00000000-16E6-4351-9C27-619207FAEA3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80.95</c:v>
                </c:pt>
                <c:pt idx="4">
                  <c:v>80.760000000000005</c:v>
                </c:pt>
              </c:numCache>
            </c:numRef>
          </c:val>
          <c:smooth val="0"/>
          <c:extLst>
            <c:ext xmlns:c16="http://schemas.microsoft.com/office/drawing/2014/chart" uri="{C3380CC4-5D6E-409C-BE32-E72D297353CC}">
              <c16:uniqueId val="{00000001-16E6-4351-9C27-619207FAEA3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117.91</c:v>
                </c:pt>
                <c:pt idx="4">
                  <c:v>115.18</c:v>
                </c:pt>
              </c:numCache>
            </c:numRef>
          </c:val>
          <c:extLst>
            <c:ext xmlns:c16="http://schemas.microsoft.com/office/drawing/2014/chart" uri="{C3380CC4-5D6E-409C-BE32-E72D297353CC}">
              <c16:uniqueId val="{00000000-3FC7-439D-B61E-38089A8923E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107.04</c:v>
                </c:pt>
                <c:pt idx="4">
                  <c:v>107.83</c:v>
                </c:pt>
              </c:numCache>
            </c:numRef>
          </c:val>
          <c:smooth val="0"/>
          <c:extLst>
            <c:ext xmlns:c16="http://schemas.microsoft.com/office/drawing/2014/chart" uri="{C3380CC4-5D6E-409C-BE32-E72D297353CC}">
              <c16:uniqueId val="{00000001-3FC7-439D-B61E-38089A8923E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3.45</c:v>
                </c:pt>
                <c:pt idx="4">
                  <c:v>6.9</c:v>
                </c:pt>
              </c:numCache>
            </c:numRef>
          </c:val>
          <c:extLst>
            <c:ext xmlns:c16="http://schemas.microsoft.com/office/drawing/2014/chart" uri="{C3380CC4-5D6E-409C-BE32-E72D297353CC}">
              <c16:uniqueId val="{00000000-4E31-4F75-B80D-1A6D13A327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23.37</c:v>
                </c:pt>
                <c:pt idx="4">
                  <c:v>22.1</c:v>
                </c:pt>
              </c:numCache>
            </c:numRef>
          </c:val>
          <c:smooth val="0"/>
          <c:extLst>
            <c:ext xmlns:c16="http://schemas.microsoft.com/office/drawing/2014/chart" uri="{C3380CC4-5D6E-409C-BE32-E72D297353CC}">
              <c16:uniqueId val="{00000001-4E31-4F75-B80D-1A6D13A327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D97-47D8-8830-E716E8362BE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AD97-47D8-8830-E716E8362BE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83CB-479A-BF2E-A9D3D8C4A9D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37.43</c:v>
                </c:pt>
                <c:pt idx="4">
                  <c:v>30.17</c:v>
                </c:pt>
              </c:numCache>
            </c:numRef>
          </c:val>
          <c:smooth val="0"/>
          <c:extLst>
            <c:ext xmlns:c16="http://schemas.microsoft.com/office/drawing/2014/chart" uri="{C3380CC4-5D6E-409C-BE32-E72D297353CC}">
              <c16:uniqueId val="{00000001-83CB-479A-BF2E-A9D3D8C4A9D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24.99</c:v>
                </c:pt>
                <c:pt idx="4">
                  <c:v>11.39</c:v>
                </c:pt>
              </c:numCache>
            </c:numRef>
          </c:val>
          <c:extLst>
            <c:ext xmlns:c16="http://schemas.microsoft.com/office/drawing/2014/chart" uri="{C3380CC4-5D6E-409C-BE32-E72D297353CC}">
              <c16:uniqueId val="{00000000-022E-48C0-BE3C-488C407897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57.42</c:v>
                </c:pt>
                <c:pt idx="4">
                  <c:v>56.13</c:v>
                </c:pt>
              </c:numCache>
            </c:numRef>
          </c:val>
          <c:smooth val="0"/>
          <c:extLst>
            <c:ext xmlns:c16="http://schemas.microsoft.com/office/drawing/2014/chart" uri="{C3380CC4-5D6E-409C-BE32-E72D297353CC}">
              <c16:uniqueId val="{00000001-022E-48C0-BE3C-488C407897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3374.93</c:v>
                </c:pt>
                <c:pt idx="4">
                  <c:v>3131.92</c:v>
                </c:pt>
              </c:numCache>
            </c:numRef>
          </c:val>
          <c:extLst>
            <c:ext xmlns:c16="http://schemas.microsoft.com/office/drawing/2014/chart" uri="{C3380CC4-5D6E-409C-BE32-E72D297353CC}">
              <c16:uniqueId val="{00000000-BFA8-44CF-9105-4F86F95AC92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1174.6099999999999</c:v>
                </c:pt>
                <c:pt idx="4">
                  <c:v>1343.89</c:v>
                </c:pt>
              </c:numCache>
            </c:numRef>
          </c:val>
          <c:smooth val="0"/>
          <c:extLst>
            <c:ext xmlns:c16="http://schemas.microsoft.com/office/drawing/2014/chart" uri="{C3380CC4-5D6E-409C-BE32-E72D297353CC}">
              <c16:uniqueId val="{00000001-BFA8-44CF-9105-4F86F95AC92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61.53</c:v>
                </c:pt>
                <c:pt idx="4">
                  <c:v>57.02</c:v>
                </c:pt>
              </c:numCache>
            </c:numRef>
          </c:val>
          <c:extLst>
            <c:ext xmlns:c16="http://schemas.microsoft.com/office/drawing/2014/chart" uri="{C3380CC4-5D6E-409C-BE32-E72D297353CC}">
              <c16:uniqueId val="{00000000-02CD-4918-BEC3-D8E2B4F679B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75.41</c:v>
                </c:pt>
                <c:pt idx="4">
                  <c:v>72.84</c:v>
                </c:pt>
              </c:numCache>
            </c:numRef>
          </c:val>
          <c:smooth val="0"/>
          <c:extLst>
            <c:ext xmlns:c16="http://schemas.microsoft.com/office/drawing/2014/chart" uri="{C3380CC4-5D6E-409C-BE32-E72D297353CC}">
              <c16:uniqueId val="{00000001-02CD-4918-BEC3-D8E2B4F679B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225.33</c:v>
                </c:pt>
                <c:pt idx="4">
                  <c:v>240.65</c:v>
                </c:pt>
              </c:numCache>
            </c:numRef>
          </c:val>
          <c:extLst>
            <c:ext xmlns:c16="http://schemas.microsoft.com/office/drawing/2014/chart" uri="{C3380CC4-5D6E-409C-BE32-E72D297353CC}">
              <c16:uniqueId val="{00000000-CEB9-4218-BF88-32791E4BE49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223.48</c:v>
                </c:pt>
                <c:pt idx="4">
                  <c:v>232.33</c:v>
                </c:pt>
              </c:numCache>
            </c:numRef>
          </c:val>
          <c:smooth val="0"/>
          <c:extLst>
            <c:ext xmlns:c16="http://schemas.microsoft.com/office/drawing/2014/chart" uri="{C3380CC4-5D6E-409C-BE32-E72D297353CC}">
              <c16:uniqueId val="{00000001-CEB9-4218-BF88-32791E4BE49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64" zoomScaleNormal="100" workbookViewId="0">
      <selection activeCell="BL66" sqref="BL66:BZ82"/>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北海道　上川町</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Cd2</v>
      </c>
      <c r="X8" s="70"/>
      <c r="Y8" s="70"/>
      <c r="Z8" s="70"/>
      <c r="AA8" s="70"/>
      <c r="AB8" s="70"/>
      <c r="AC8" s="70"/>
      <c r="AD8" s="71" t="str">
        <f>データ!$M$6</f>
        <v>非設置</v>
      </c>
      <c r="AE8" s="71"/>
      <c r="AF8" s="71"/>
      <c r="AG8" s="71"/>
      <c r="AH8" s="71"/>
      <c r="AI8" s="71"/>
      <c r="AJ8" s="71"/>
      <c r="AK8" s="3"/>
      <c r="AL8" s="50">
        <f>データ!S6</f>
        <v>3085</v>
      </c>
      <c r="AM8" s="50"/>
      <c r="AN8" s="50"/>
      <c r="AO8" s="50"/>
      <c r="AP8" s="50"/>
      <c r="AQ8" s="50"/>
      <c r="AR8" s="50"/>
      <c r="AS8" s="50"/>
      <c r="AT8" s="51">
        <f>データ!T6</f>
        <v>1049.47</v>
      </c>
      <c r="AU8" s="51"/>
      <c r="AV8" s="51"/>
      <c r="AW8" s="51"/>
      <c r="AX8" s="51"/>
      <c r="AY8" s="51"/>
      <c r="AZ8" s="51"/>
      <c r="BA8" s="51"/>
      <c r="BB8" s="51">
        <f>データ!U6</f>
        <v>2.94</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70.790000000000006</v>
      </c>
      <c r="J10" s="51"/>
      <c r="K10" s="51"/>
      <c r="L10" s="51"/>
      <c r="M10" s="51"/>
      <c r="N10" s="51"/>
      <c r="O10" s="51"/>
      <c r="P10" s="51">
        <f>データ!P6</f>
        <v>82.2</v>
      </c>
      <c r="Q10" s="51"/>
      <c r="R10" s="51"/>
      <c r="S10" s="51"/>
      <c r="T10" s="51"/>
      <c r="U10" s="51"/>
      <c r="V10" s="51"/>
      <c r="W10" s="51">
        <f>データ!Q6</f>
        <v>54.85</v>
      </c>
      <c r="X10" s="51"/>
      <c r="Y10" s="51"/>
      <c r="Z10" s="51"/>
      <c r="AA10" s="51"/>
      <c r="AB10" s="51"/>
      <c r="AC10" s="51"/>
      <c r="AD10" s="50">
        <f>データ!R6</f>
        <v>2728</v>
      </c>
      <c r="AE10" s="50"/>
      <c r="AF10" s="50"/>
      <c r="AG10" s="50"/>
      <c r="AH10" s="50"/>
      <c r="AI10" s="50"/>
      <c r="AJ10" s="50"/>
      <c r="AK10" s="2"/>
      <c r="AL10" s="50">
        <f>データ!V6</f>
        <v>2494</v>
      </c>
      <c r="AM10" s="50"/>
      <c r="AN10" s="50"/>
      <c r="AO10" s="50"/>
      <c r="AP10" s="50"/>
      <c r="AQ10" s="50"/>
      <c r="AR10" s="50"/>
      <c r="AS10" s="50"/>
      <c r="AT10" s="51">
        <f>データ!W6</f>
        <v>1.85</v>
      </c>
      <c r="AU10" s="51"/>
      <c r="AV10" s="51"/>
      <c r="AW10" s="51"/>
      <c r="AX10" s="51"/>
      <c r="AY10" s="51"/>
      <c r="AZ10" s="51"/>
      <c r="BA10" s="51"/>
      <c r="BB10" s="51">
        <f>データ!X6</f>
        <v>1348.11</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115</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RCfD5aJrRWx2HVT1IIKzQs035E4BTMd+6xzrKSM4iksjCSTg+jfqF4rB1Ai/FCeeBuwlgB//fLA/ADiWl1yeiA==" saltValue="w2yh+mCj6OFfA8QghV73t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14575</v>
      </c>
      <c r="D6" s="19">
        <f t="shared" si="3"/>
        <v>46</v>
      </c>
      <c r="E6" s="19">
        <f t="shared" si="3"/>
        <v>17</v>
      </c>
      <c r="F6" s="19">
        <f t="shared" si="3"/>
        <v>1</v>
      </c>
      <c r="G6" s="19">
        <f t="shared" si="3"/>
        <v>0</v>
      </c>
      <c r="H6" s="19" t="str">
        <f t="shared" si="3"/>
        <v>北海道　上川町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70.790000000000006</v>
      </c>
      <c r="P6" s="20">
        <f t="shared" si="3"/>
        <v>82.2</v>
      </c>
      <c r="Q6" s="20">
        <f t="shared" si="3"/>
        <v>54.85</v>
      </c>
      <c r="R6" s="20">
        <f t="shared" si="3"/>
        <v>2728</v>
      </c>
      <c r="S6" s="20">
        <f t="shared" si="3"/>
        <v>3085</v>
      </c>
      <c r="T6" s="20">
        <f t="shared" si="3"/>
        <v>1049.47</v>
      </c>
      <c r="U6" s="20">
        <f t="shared" si="3"/>
        <v>2.94</v>
      </c>
      <c r="V6" s="20">
        <f t="shared" si="3"/>
        <v>2494</v>
      </c>
      <c r="W6" s="20">
        <f t="shared" si="3"/>
        <v>1.85</v>
      </c>
      <c r="X6" s="20">
        <f t="shared" si="3"/>
        <v>1348.11</v>
      </c>
      <c r="Y6" s="21" t="str">
        <f>IF(Y7="",NA(),Y7)</f>
        <v>-</v>
      </c>
      <c r="Z6" s="21" t="str">
        <f t="shared" ref="Z6:AH6" si="4">IF(Z7="",NA(),Z7)</f>
        <v>-</v>
      </c>
      <c r="AA6" s="21" t="str">
        <f t="shared" si="4"/>
        <v>-</v>
      </c>
      <c r="AB6" s="21">
        <f t="shared" si="4"/>
        <v>117.91</v>
      </c>
      <c r="AC6" s="21">
        <f t="shared" si="4"/>
        <v>115.18</v>
      </c>
      <c r="AD6" s="21" t="str">
        <f t="shared" si="4"/>
        <v>-</v>
      </c>
      <c r="AE6" s="21" t="str">
        <f t="shared" si="4"/>
        <v>-</v>
      </c>
      <c r="AF6" s="21" t="str">
        <f t="shared" si="4"/>
        <v>-</v>
      </c>
      <c r="AG6" s="21">
        <f t="shared" si="4"/>
        <v>107.04</v>
      </c>
      <c r="AH6" s="21">
        <f t="shared" si="4"/>
        <v>107.83</v>
      </c>
      <c r="AI6" s="20" t="str">
        <f>IF(AI7="","",IF(AI7="-","【-】","【"&amp;SUBSTITUTE(TEXT(AI7,"#,##0.00"),"-","△")&amp;"】"))</f>
        <v>【105.36】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37.43</v>
      </c>
      <c r="AS6" s="21">
        <f t="shared" si="5"/>
        <v>30.17</v>
      </c>
      <c r="AT6" s="20" t="str">
        <f>IF(AT7="","",IF(AT7="-","【-】","【"&amp;SUBSTITUTE(TEXT(AT7,"#,##0.00"),"-","△")&amp;"】"))</f>
        <v>【3.12】</v>
      </c>
      <c r="AU6" s="21" t="str">
        <f>IF(AU7="",NA(),AU7)</f>
        <v>-</v>
      </c>
      <c r="AV6" s="21" t="str">
        <f t="shared" ref="AV6:BD6" si="6">IF(AV7="",NA(),AV7)</f>
        <v>-</v>
      </c>
      <c r="AW6" s="21" t="str">
        <f t="shared" si="6"/>
        <v>-</v>
      </c>
      <c r="AX6" s="21">
        <f t="shared" si="6"/>
        <v>24.99</v>
      </c>
      <c r="AY6" s="21">
        <f t="shared" si="6"/>
        <v>11.39</v>
      </c>
      <c r="AZ6" s="21" t="str">
        <f t="shared" si="6"/>
        <v>-</v>
      </c>
      <c r="BA6" s="21" t="str">
        <f t="shared" si="6"/>
        <v>-</v>
      </c>
      <c r="BB6" s="21" t="str">
        <f t="shared" si="6"/>
        <v>-</v>
      </c>
      <c r="BC6" s="21">
        <f t="shared" si="6"/>
        <v>57.42</v>
      </c>
      <c r="BD6" s="21">
        <f t="shared" si="6"/>
        <v>56.13</v>
      </c>
      <c r="BE6" s="20" t="str">
        <f>IF(BE7="","",IF(BE7="-","【-】","【"&amp;SUBSTITUTE(TEXT(BE7,"#,##0.00"),"-","△")&amp;"】"))</f>
        <v>【82.75】</v>
      </c>
      <c r="BF6" s="21" t="str">
        <f>IF(BF7="",NA(),BF7)</f>
        <v>-</v>
      </c>
      <c r="BG6" s="21" t="str">
        <f t="shared" ref="BG6:BO6" si="7">IF(BG7="",NA(),BG7)</f>
        <v>-</v>
      </c>
      <c r="BH6" s="21" t="str">
        <f t="shared" si="7"/>
        <v>-</v>
      </c>
      <c r="BI6" s="21">
        <f t="shared" si="7"/>
        <v>3374.93</v>
      </c>
      <c r="BJ6" s="21">
        <f t="shared" si="7"/>
        <v>3131.92</v>
      </c>
      <c r="BK6" s="21" t="str">
        <f t="shared" si="7"/>
        <v>-</v>
      </c>
      <c r="BL6" s="21" t="str">
        <f t="shared" si="7"/>
        <v>-</v>
      </c>
      <c r="BM6" s="21" t="str">
        <f t="shared" si="7"/>
        <v>-</v>
      </c>
      <c r="BN6" s="21">
        <f t="shared" si="7"/>
        <v>1174.6099999999999</v>
      </c>
      <c r="BO6" s="21">
        <f t="shared" si="7"/>
        <v>1343.89</v>
      </c>
      <c r="BP6" s="20" t="str">
        <f>IF(BP7="","",IF(BP7="-","【-】","【"&amp;SUBSTITUTE(TEXT(BP7,"#,##0.00"),"-","△")&amp;"】"))</f>
        <v>【602.56】</v>
      </c>
      <c r="BQ6" s="21" t="str">
        <f>IF(BQ7="",NA(),BQ7)</f>
        <v>-</v>
      </c>
      <c r="BR6" s="21" t="str">
        <f t="shared" ref="BR6:BZ6" si="8">IF(BR7="",NA(),BR7)</f>
        <v>-</v>
      </c>
      <c r="BS6" s="21" t="str">
        <f t="shared" si="8"/>
        <v>-</v>
      </c>
      <c r="BT6" s="21">
        <f t="shared" si="8"/>
        <v>61.53</v>
      </c>
      <c r="BU6" s="21">
        <f t="shared" si="8"/>
        <v>57.02</v>
      </c>
      <c r="BV6" s="21" t="str">
        <f t="shared" si="8"/>
        <v>-</v>
      </c>
      <c r="BW6" s="21" t="str">
        <f t="shared" si="8"/>
        <v>-</v>
      </c>
      <c r="BX6" s="21" t="str">
        <f t="shared" si="8"/>
        <v>-</v>
      </c>
      <c r="BY6" s="21">
        <f t="shared" si="8"/>
        <v>75.41</v>
      </c>
      <c r="BZ6" s="21">
        <f t="shared" si="8"/>
        <v>72.84</v>
      </c>
      <c r="CA6" s="20" t="str">
        <f>IF(CA7="","",IF(CA7="-","【-】","【"&amp;SUBSTITUTE(TEXT(CA7,"#,##0.00"),"-","△")&amp;"】"))</f>
        <v>【97.94】</v>
      </c>
      <c r="CB6" s="21" t="str">
        <f>IF(CB7="",NA(),CB7)</f>
        <v>-</v>
      </c>
      <c r="CC6" s="21" t="str">
        <f t="shared" ref="CC6:CK6" si="9">IF(CC7="",NA(),CC7)</f>
        <v>-</v>
      </c>
      <c r="CD6" s="21" t="str">
        <f t="shared" si="9"/>
        <v>-</v>
      </c>
      <c r="CE6" s="21">
        <f t="shared" si="9"/>
        <v>225.33</v>
      </c>
      <c r="CF6" s="21">
        <f t="shared" si="9"/>
        <v>240.65</v>
      </c>
      <c r="CG6" s="21" t="str">
        <f t="shared" si="9"/>
        <v>-</v>
      </c>
      <c r="CH6" s="21" t="str">
        <f t="shared" si="9"/>
        <v>-</v>
      </c>
      <c r="CI6" s="21" t="str">
        <f t="shared" si="9"/>
        <v>-</v>
      </c>
      <c r="CJ6" s="21">
        <f t="shared" si="9"/>
        <v>223.48</v>
      </c>
      <c r="CK6" s="21">
        <f t="shared" si="9"/>
        <v>232.33</v>
      </c>
      <c r="CL6" s="20" t="str">
        <f>IF(CL7="","",IF(CL7="-","【-】","【"&amp;SUBSTITUTE(TEXT(CL7,"#,##0.00"),"-","△")&amp;"】"))</f>
        <v>【140.98】</v>
      </c>
      <c r="CM6" s="21" t="str">
        <f>IF(CM7="",NA(),CM7)</f>
        <v>-</v>
      </c>
      <c r="CN6" s="21" t="str">
        <f t="shared" ref="CN6:CV6" si="10">IF(CN7="",NA(),CN7)</f>
        <v>-</v>
      </c>
      <c r="CO6" s="21" t="str">
        <f t="shared" si="10"/>
        <v>-</v>
      </c>
      <c r="CP6" s="21">
        <f t="shared" si="10"/>
        <v>60.07</v>
      </c>
      <c r="CQ6" s="21">
        <f t="shared" si="10"/>
        <v>58.48</v>
      </c>
      <c r="CR6" s="21" t="str">
        <f t="shared" si="10"/>
        <v>-</v>
      </c>
      <c r="CS6" s="21" t="str">
        <f t="shared" si="10"/>
        <v>-</v>
      </c>
      <c r="CT6" s="21" t="str">
        <f t="shared" si="10"/>
        <v>-</v>
      </c>
      <c r="CU6" s="21">
        <f t="shared" si="10"/>
        <v>48.03</v>
      </c>
      <c r="CV6" s="21">
        <f t="shared" si="10"/>
        <v>48.92</v>
      </c>
      <c r="CW6" s="20" t="str">
        <f>IF(CW7="","",IF(CW7="-","【-】","【"&amp;SUBSTITUTE(TEXT(CW7,"#,##0.00"),"-","△")&amp;"】"))</f>
        <v>【60.13】</v>
      </c>
      <c r="CX6" s="21" t="str">
        <f>IF(CX7="",NA(),CX7)</f>
        <v>-</v>
      </c>
      <c r="CY6" s="21" t="str">
        <f t="shared" ref="CY6:DG6" si="11">IF(CY7="",NA(),CY7)</f>
        <v>-</v>
      </c>
      <c r="CZ6" s="21" t="str">
        <f t="shared" si="11"/>
        <v>-</v>
      </c>
      <c r="DA6" s="21">
        <f t="shared" si="11"/>
        <v>88.9</v>
      </c>
      <c r="DB6" s="21">
        <f t="shared" si="11"/>
        <v>88.37</v>
      </c>
      <c r="DC6" s="21" t="str">
        <f t="shared" si="11"/>
        <v>-</v>
      </c>
      <c r="DD6" s="21" t="str">
        <f t="shared" si="11"/>
        <v>-</v>
      </c>
      <c r="DE6" s="21" t="str">
        <f t="shared" si="11"/>
        <v>-</v>
      </c>
      <c r="DF6" s="21">
        <f t="shared" si="11"/>
        <v>80.95</v>
      </c>
      <c r="DG6" s="21">
        <f t="shared" si="11"/>
        <v>80.760000000000005</v>
      </c>
      <c r="DH6" s="20" t="str">
        <f>IF(DH7="","",IF(DH7="-","【-】","【"&amp;SUBSTITUTE(TEXT(DH7,"#,##0.00"),"-","△")&amp;"】"))</f>
        <v>【96.00】</v>
      </c>
      <c r="DI6" s="21" t="str">
        <f>IF(DI7="",NA(),DI7)</f>
        <v>-</v>
      </c>
      <c r="DJ6" s="21" t="str">
        <f t="shared" ref="DJ6:DR6" si="12">IF(DJ7="",NA(),DJ7)</f>
        <v>-</v>
      </c>
      <c r="DK6" s="21" t="str">
        <f t="shared" si="12"/>
        <v>-</v>
      </c>
      <c r="DL6" s="21">
        <f t="shared" si="12"/>
        <v>3.45</v>
      </c>
      <c r="DM6" s="21">
        <f t="shared" si="12"/>
        <v>6.9</v>
      </c>
      <c r="DN6" s="21" t="str">
        <f t="shared" si="12"/>
        <v>-</v>
      </c>
      <c r="DO6" s="21" t="str">
        <f t="shared" si="12"/>
        <v>-</v>
      </c>
      <c r="DP6" s="21" t="str">
        <f t="shared" si="12"/>
        <v>-</v>
      </c>
      <c r="DQ6" s="21">
        <f t="shared" si="12"/>
        <v>23.37</v>
      </c>
      <c r="DR6" s="21">
        <f t="shared" si="12"/>
        <v>22.1</v>
      </c>
      <c r="DS6" s="20" t="str">
        <f>IF(DS7="","",IF(DS7="-","【-】","【"&amp;SUBSTITUTE(TEXT(DS7,"#,##0.00"),"-","△")&amp;"】"))</f>
        <v>【42.20】</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【9.46】</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0.1</v>
      </c>
      <c r="EN6" s="21">
        <f t="shared" si="14"/>
        <v>0.04</v>
      </c>
      <c r="EO6" s="20" t="str">
        <f>IF(EO7="","",IF(EO7="-","【-】","【"&amp;SUBSTITUTE(TEXT(EO7,"#,##0.00"),"-","△")&amp;"】"))</f>
        <v>【0.19】</v>
      </c>
    </row>
    <row r="7" spans="1:148" s="22" customFormat="1" x14ac:dyDescent="0.2">
      <c r="A7" s="14"/>
      <c r="B7" s="23">
        <v>2024</v>
      </c>
      <c r="C7" s="23">
        <v>14575</v>
      </c>
      <c r="D7" s="23">
        <v>46</v>
      </c>
      <c r="E7" s="23">
        <v>17</v>
      </c>
      <c r="F7" s="23">
        <v>1</v>
      </c>
      <c r="G7" s="23">
        <v>0</v>
      </c>
      <c r="H7" s="23" t="s">
        <v>96</v>
      </c>
      <c r="I7" s="23" t="s">
        <v>97</v>
      </c>
      <c r="J7" s="23" t="s">
        <v>98</v>
      </c>
      <c r="K7" s="23" t="s">
        <v>99</v>
      </c>
      <c r="L7" s="23" t="s">
        <v>100</v>
      </c>
      <c r="M7" s="23" t="s">
        <v>101</v>
      </c>
      <c r="N7" s="24" t="s">
        <v>102</v>
      </c>
      <c r="O7" s="24">
        <v>70.790000000000006</v>
      </c>
      <c r="P7" s="24">
        <v>82.2</v>
      </c>
      <c r="Q7" s="24">
        <v>54.85</v>
      </c>
      <c r="R7" s="24">
        <v>2728</v>
      </c>
      <c r="S7" s="24">
        <v>3085</v>
      </c>
      <c r="T7" s="24">
        <v>1049.47</v>
      </c>
      <c r="U7" s="24">
        <v>2.94</v>
      </c>
      <c r="V7" s="24">
        <v>2494</v>
      </c>
      <c r="W7" s="24">
        <v>1.85</v>
      </c>
      <c r="X7" s="24">
        <v>1348.11</v>
      </c>
      <c r="Y7" s="24" t="s">
        <v>102</v>
      </c>
      <c r="Z7" s="24" t="s">
        <v>102</v>
      </c>
      <c r="AA7" s="24" t="s">
        <v>102</v>
      </c>
      <c r="AB7" s="24">
        <v>117.91</v>
      </c>
      <c r="AC7" s="24">
        <v>115.18</v>
      </c>
      <c r="AD7" s="24" t="s">
        <v>102</v>
      </c>
      <c r="AE7" s="24" t="s">
        <v>102</v>
      </c>
      <c r="AF7" s="24" t="s">
        <v>102</v>
      </c>
      <c r="AG7" s="24">
        <v>107.04</v>
      </c>
      <c r="AH7" s="24">
        <v>107.83</v>
      </c>
      <c r="AI7" s="24">
        <v>105.36</v>
      </c>
      <c r="AJ7" s="24" t="s">
        <v>102</v>
      </c>
      <c r="AK7" s="24" t="s">
        <v>102</v>
      </c>
      <c r="AL7" s="24" t="s">
        <v>102</v>
      </c>
      <c r="AM7" s="24">
        <v>0</v>
      </c>
      <c r="AN7" s="24">
        <v>0</v>
      </c>
      <c r="AO7" s="24" t="s">
        <v>102</v>
      </c>
      <c r="AP7" s="24" t="s">
        <v>102</v>
      </c>
      <c r="AQ7" s="24" t="s">
        <v>102</v>
      </c>
      <c r="AR7" s="24">
        <v>37.43</v>
      </c>
      <c r="AS7" s="24">
        <v>30.17</v>
      </c>
      <c r="AT7" s="24">
        <v>3.12</v>
      </c>
      <c r="AU7" s="24" t="s">
        <v>102</v>
      </c>
      <c r="AV7" s="24" t="s">
        <v>102</v>
      </c>
      <c r="AW7" s="24" t="s">
        <v>102</v>
      </c>
      <c r="AX7" s="24">
        <v>24.99</v>
      </c>
      <c r="AY7" s="24">
        <v>11.39</v>
      </c>
      <c r="AZ7" s="24" t="s">
        <v>102</v>
      </c>
      <c r="BA7" s="24" t="s">
        <v>102</v>
      </c>
      <c r="BB7" s="24" t="s">
        <v>102</v>
      </c>
      <c r="BC7" s="24">
        <v>57.42</v>
      </c>
      <c r="BD7" s="24">
        <v>56.13</v>
      </c>
      <c r="BE7" s="24">
        <v>82.75</v>
      </c>
      <c r="BF7" s="24" t="s">
        <v>102</v>
      </c>
      <c r="BG7" s="24" t="s">
        <v>102</v>
      </c>
      <c r="BH7" s="24" t="s">
        <v>102</v>
      </c>
      <c r="BI7" s="24">
        <v>3374.93</v>
      </c>
      <c r="BJ7" s="24">
        <v>3131.92</v>
      </c>
      <c r="BK7" s="24" t="s">
        <v>102</v>
      </c>
      <c r="BL7" s="24" t="s">
        <v>102</v>
      </c>
      <c r="BM7" s="24" t="s">
        <v>102</v>
      </c>
      <c r="BN7" s="24">
        <v>1174.6099999999999</v>
      </c>
      <c r="BO7" s="24">
        <v>1343.89</v>
      </c>
      <c r="BP7" s="24">
        <v>602.55999999999995</v>
      </c>
      <c r="BQ7" s="24" t="s">
        <v>102</v>
      </c>
      <c r="BR7" s="24" t="s">
        <v>102</v>
      </c>
      <c r="BS7" s="24" t="s">
        <v>102</v>
      </c>
      <c r="BT7" s="24">
        <v>61.53</v>
      </c>
      <c r="BU7" s="24">
        <v>57.02</v>
      </c>
      <c r="BV7" s="24" t="s">
        <v>102</v>
      </c>
      <c r="BW7" s="24" t="s">
        <v>102</v>
      </c>
      <c r="BX7" s="24" t="s">
        <v>102</v>
      </c>
      <c r="BY7" s="24">
        <v>75.41</v>
      </c>
      <c r="BZ7" s="24">
        <v>72.84</v>
      </c>
      <c r="CA7" s="24">
        <v>97.94</v>
      </c>
      <c r="CB7" s="24" t="s">
        <v>102</v>
      </c>
      <c r="CC7" s="24" t="s">
        <v>102</v>
      </c>
      <c r="CD7" s="24" t="s">
        <v>102</v>
      </c>
      <c r="CE7" s="24">
        <v>225.33</v>
      </c>
      <c r="CF7" s="24">
        <v>240.65</v>
      </c>
      <c r="CG7" s="24" t="s">
        <v>102</v>
      </c>
      <c r="CH7" s="24" t="s">
        <v>102</v>
      </c>
      <c r="CI7" s="24" t="s">
        <v>102</v>
      </c>
      <c r="CJ7" s="24">
        <v>223.48</v>
      </c>
      <c r="CK7" s="24">
        <v>232.33</v>
      </c>
      <c r="CL7" s="24">
        <v>140.97999999999999</v>
      </c>
      <c r="CM7" s="24" t="s">
        <v>102</v>
      </c>
      <c r="CN7" s="24" t="s">
        <v>102</v>
      </c>
      <c r="CO7" s="24" t="s">
        <v>102</v>
      </c>
      <c r="CP7" s="24">
        <v>60.07</v>
      </c>
      <c r="CQ7" s="24">
        <v>58.48</v>
      </c>
      <c r="CR7" s="24" t="s">
        <v>102</v>
      </c>
      <c r="CS7" s="24" t="s">
        <v>102</v>
      </c>
      <c r="CT7" s="24" t="s">
        <v>102</v>
      </c>
      <c r="CU7" s="24">
        <v>48.03</v>
      </c>
      <c r="CV7" s="24">
        <v>48.92</v>
      </c>
      <c r="CW7" s="24">
        <v>60.13</v>
      </c>
      <c r="CX7" s="24" t="s">
        <v>102</v>
      </c>
      <c r="CY7" s="24" t="s">
        <v>102</v>
      </c>
      <c r="CZ7" s="24" t="s">
        <v>102</v>
      </c>
      <c r="DA7" s="24">
        <v>88.9</v>
      </c>
      <c r="DB7" s="24">
        <v>88.37</v>
      </c>
      <c r="DC7" s="24" t="s">
        <v>102</v>
      </c>
      <c r="DD7" s="24" t="s">
        <v>102</v>
      </c>
      <c r="DE7" s="24" t="s">
        <v>102</v>
      </c>
      <c r="DF7" s="24">
        <v>80.95</v>
      </c>
      <c r="DG7" s="24">
        <v>80.760000000000005</v>
      </c>
      <c r="DH7" s="24">
        <v>96</v>
      </c>
      <c r="DI7" s="24" t="s">
        <v>102</v>
      </c>
      <c r="DJ7" s="24" t="s">
        <v>102</v>
      </c>
      <c r="DK7" s="24" t="s">
        <v>102</v>
      </c>
      <c r="DL7" s="24">
        <v>3.45</v>
      </c>
      <c r="DM7" s="24">
        <v>6.9</v>
      </c>
      <c r="DN7" s="24" t="s">
        <v>102</v>
      </c>
      <c r="DO7" s="24" t="s">
        <v>102</v>
      </c>
      <c r="DP7" s="24" t="s">
        <v>102</v>
      </c>
      <c r="DQ7" s="24">
        <v>23.37</v>
      </c>
      <c r="DR7" s="24">
        <v>22.1</v>
      </c>
      <c r="DS7" s="24">
        <v>42.2</v>
      </c>
      <c r="DT7" s="24" t="s">
        <v>102</v>
      </c>
      <c r="DU7" s="24" t="s">
        <v>102</v>
      </c>
      <c r="DV7" s="24" t="s">
        <v>102</v>
      </c>
      <c r="DW7" s="24">
        <v>0</v>
      </c>
      <c r="DX7" s="24">
        <v>0</v>
      </c>
      <c r="DY7" s="24" t="s">
        <v>102</v>
      </c>
      <c r="DZ7" s="24" t="s">
        <v>102</v>
      </c>
      <c r="EA7" s="24" t="s">
        <v>102</v>
      </c>
      <c r="EB7" s="24">
        <v>0</v>
      </c>
      <c r="EC7" s="24">
        <v>0</v>
      </c>
      <c r="ED7" s="24">
        <v>9.4600000000000009</v>
      </c>
      <c r="EE7" s="24" t="s">
        <v>102</v>
      </c>
      <c r="EF7" s="24" t="s">
        <v>102</v>
      </c>
      <c r="EG7" s="24" t="s">
        <v>102</v>
      </c>
      <c r="EH7" s="24">
        <v>0</v>
      </c>
      <c r="EI7" s="24">
        <v>0</v>
      </c>
      <c r="EJ7" s="24" t="s">
        <v>102</v>
      </c>
      <c r="EK7" s="24" t="s">
        <v>102</v>
      </c>
      <c r="EL7" s="24" t="s">
        <v>102</v>
      </c>
      <c r="EM7" s="24">
        <v>0.1</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US21010</cp:lastModifiedBy>
  <dcterms:created xsi:type="dcterms:W3CDTF">2025-12-23T05:55:46Z</dcterms:created>
  <dcterms:modified xsi:type="dcterms:W3CDTF">2026-02-02T00:41:27Z</dcterms:modified>
  <cp:category/>
</cp:coreProperties>
</file>