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21010\Desktop\20260203〆公営企業に係る経営比較分析表（令和６年度決算）の分析・公表について\"/>
    </mc:Choice>
  </mc:AlternateContent>
  <workbookProtection workbookAlgorithmName="SHA-512" workbookHashValue="SjQek0/M+RAiV6n3oVmGhILBnKbMW8YBfsX4jyrl4cFagpc80r+Ewc7lZgfrltEUxYymiGQhCKLikyl6RXQURg==" workbookSaltValue="YVSe4AcGYypK5l1ZKj/9vQ==" workbookSpinCount="100000" lockStructure="1"/>
  <bookViews>
    <workbookView xWindow="0" yWindow="0" windowWidth="23040" windowHeight="92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<sst xmlns="http://schemas.openxmlformats.org/spreadsheetml/2006/main" count="228" uniqueCount="114">
  <si>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</si>
  <si>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</si>
  <si>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</si>
  <si>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</si>
  <si>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</si>
  <si>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</si>
  <si>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</si>
  <si>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</si>
  <si>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</si>
  <si>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</si>
  <si>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</si>
  <si>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</si>
  <si>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</si>
  <si>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</si>
  <si>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</si>
  <si>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</si>
  <si>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</si>
  <si>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</si>
  <si>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</si>
  <si>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</si>
  <si>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</si>
  <si>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</si>
  <si>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</si>
  <si>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</si>
  <si>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</si>
  <si>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</si>
  <si>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</si>
  <si>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</si>
  <si>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</si>
  <si>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</si>
  <si>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</si>
  <si>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</si>
  <si>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</si>
  <si>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</si>
  <si>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</si>
  <si>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</si>
  <si>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</si>
  <si>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</si>
  <si>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</si>
  <si>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</si>
  <si>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</si>
  <si>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</si>
  <si>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</si>
  <si>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</si>
  <si>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</si>
  <si>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</si>
  <si>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</si>
  <si>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</si>
  <si>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</si>
  <si>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</si>
  <si>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</si>
  <si>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</si>
  <si>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</si>
  <si>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</si>
  <si>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</si>
  <si>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</si>
  <si>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</si>
  <si>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</si>
  <si>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</si>
  <si>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</si>
  <si>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</si>
  <si>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</si>
  <si>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</si>
  <si>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</si>
  <si>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</si>
  <si>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</si>
  <si>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</si>
  <si>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</si>
  <si>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</si>
  <si>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</si>
  <si>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</si>
  <si>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</si>
  <si>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</si>
  <si>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</si>
  <si>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</si>
  <si>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</si>
  <si>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</si>
  <si>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</si>
  <si>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</si>
  <si>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</si>
  <si>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</si>
  <si>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</si>
  <si>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</si>
  <si>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</si>
  <si>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</si>
  <si>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</si>
  <si>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</si>
  <si>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</si>
  <si>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</si>
  <si>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</si>
  <si>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</si>
  <si>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</si>
  <si>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</si>
  <si>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上川町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</si>
  <si>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</si>
  <si>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</si>
  <si>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</si>
  <si>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</si>
  <si>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</si>
  <si>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</si>
  <si>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</si>
  <si>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</si>
  <si>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</si>
  <si>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</si>
  <si>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</si>
  <si>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</si>
  <si>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</si>
  <si>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</si>
  <si>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</si>
  <si>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</si>
  <si>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</si>
  <si>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平成27年度より末端給水事業から簡易水道事業へ移行し事業を実施している。
　平成26年度の料金改定を機に経営収支比率・料金回収率が上昇し、その後も継続した数値を推移していたが、令和3年度に供用開始した層雲峡浄水場に関連する減価償却費が増となったため、令和4年度においては経営収支比率・料金回収率ともに下落した。令和5年度においては一般会計からの繰入方法を見直し、経常収支の改善を図った。今後は、将来的な施設等更新に係る財源確保のため、料金の見直しについて検討を進める。
　施設利用率は、層雲峡地区における観光客の減少、中央地区の人口減少が主な原因となり水需要が減少したことで、全国平均・類似団体平均を大きく下回った状態が続いている。今後、浄水場施設の更新時には施設規模を現状にあわせ見直す予定である。
　有収率については、年々減少傾向にあったが、漏水調査及び計画的な老朽管更新により上昇傾向にある。次年度以降も有収率の増加に向けて取り組みを進める。
　浄水場更新事業・給水区域拡大事業などにより、債務残高が上昇していることから、経営の健全化に向けた取り組みを進める。</t>
    <phoneticPr fontId="4"/>
  </si>
  <si>
    <t>　国庫補助事業を積極的に活用し、優先度の高い老朽管の計画的な更新を進めている。
　管路経年化率は類似団体と比較してもまだ高い水準であり、経営状況を鑑みながら管路更新を継続して実施する。</t>
    <phoneticPr fontId="4"/>
  </si>
  <si>
    <t>　急速な人口減少に伴い給水需要の減少が見込まれる中、層雲峡浄水場更新事業の完了により企業債残高が増加し、特に電気・機械設備に係る企業債については、令和１２年度まで高額な元利償還が続く見通しとなっている。また、施設の老朽化に伴う管路等の更新需要は今後も継続的に発生することが想定される。
　また、公営企業に携わる技術職員の確保は年々困難となっており、加えて物価高騰による維持管理経費の上昇が経営を圧迫する要因となっている。
　このような状況を踏まえ、令和７年度に経営戦略を改定し、将来需要を的確に見据えた施設更新計画の検討や、適正な給水収益の確保に向けた料金水準の検討を行うとともに、近隣自治体との情報共有や業務の効率化を進め、持続可能な事業運営と経営基盤の強化を図っていく必要がある。</t>
    <rPh sb="1" eb="3">
      <t>キュウソク</t>
    </rPh>
    <rPh sb="4" eb="8">
      <t>ジンコウゲンショウ</t>
    </rPh>
    <rPh sb="9" eb="10">
      <t>トモナ</t>
    </rPh>
    <rPh sb="11" eb="15">
      <t>キュウスイジュヨウ</t>
    </rPh>
    <rPh sb="16" eb="18">
      <t>ゲンショウ</t>
    </rPh>
    <rPh sb="19" eb="21">
      <t>ミコ</t>
    </rPh>
    <rPh sb="24" eb="25">
      <t>ナカ</t>
    </rPh>
    <rPh sb="26" eb="29">
      <t>ソウウンキョウ</t>
    </rPh>
    <rPh sb="29" eb="32">
      <t>ジョウスイジョウ</t>
    </rPh>
    <rPh sb="32" eb="36">
      <t>コウシンジギョウ</t>
    </rPh>
    <rPh sb="37" eb="39">
      <t>カンリョウ</t>
    </rPh>
    <rPh sb="42" eb="47">
      <t>キギョウサイザンダカ</t>
    </rPh>
    <rPh sb="48" eb="50">
      <t>ゾウカ</t>
    </rPh>
    <rPh sb="52" eb="53">
      <t>トク</t>
    </rPh>
    <rPh sb="54" eb="56">
      <t>デンキ</t>
    </rPh>
    <rPh sb="57" eb="59">
      <t>キカイ</t>
    </rPh>
    <rPh sb="59" eb="61">
      <t>セツビ</t>
    </rPh>
    <rPh sb="62" eb="63">
      <t>カカ</t>
    </rPh>
    <rPh sb="64" eb="67">
      <t>キギョウサイ</t>
    </rPh>
    <rPh sb="73" eb="75">
      <t>レイワ</t>
    </rPh>
    <rPh sb="77" eb="79">
      <t>ネンド</t>
    </rPh>
    <rPh sb="81" eb="83">
      <t>コウガク</t>
    </rPh>
    <rPh sb="84" eb="88">
      <t>ガンリショウカン</t>
    </rPh>
    <rPh sb="89" eb="90">
      <t>ツヅ</t>
    </rPh>
    <rPh sb="91" eb="93">
      <t>ミトオ</t>
    </rPh>
    <rPh sb="104" eb="106">
      <t>シセツ</t>
    </rPh>
    <rPh sb="107" eb="110">
      <t>ロウキュウカ</t>
    </rPh>
    <rPh sb="111" eb="112">
      <t>トモナ</t>
    </rPh>
    <rPh sb="113" eb="116">
      <t>カンロトウ</t>
    </rPh>
    <rPh sb="117" eb="121">
      <t>コウシンジュヨウ</t>
    </rPh>
    <rPh sb="122" eb="124">
      <t>コンゴ</t>
    </rPh>
    <rPh sb="125" eb="128">
      <t>ケイゾクテキ</t>
    </rPh>
    <rPh sb="129" eb="131">
      <t>ハッセイ</t>
    </rPh>
    <rPh sb="136" eb="138">
      <t>ソウテイ</t>
    </rPh>
    <rPh sb="147" eb="151">
      <t>コウエイキギョウ</t>
    </rPh>
    <rPh sb="152" eb="153">
      <t>タズサ</t>
    </rPh>
    <rPh sb="155" eb="159">
      <t>ギジュツショクイン</t>
    </rPh>
    <rPh sb="160" eb="162">
      <t>カクホ</t>
    </rPh>
    <rPh sb="163" eb="165">
      <t>ネンネン</t>
    </rPh>
    <rPh sb="165" eb="167">
      <t>コンナン</t>
    </rPh>
    <rPh sb="174" eb="175">
      <t>クワ</t>
    </rPh>
    <rPh sb="177" eb="181">
      <t>ブッカコウトウ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</si>
</sst>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1.0900000000000001</c:v>
                </c:pt>
                <c:pt idx="1">
                  <c:v>0.33</c:v>
                </c:pt>
                <c:pt idx="2">
                  <c:v>0.81</c:v>
                </c:pt>
                <c:pt idx="3">
                  <c:v>1.28</c:v>
                </c:pt>
                <c:pt idx="4">
                  <c:v>1.26</c:v>
                </c:pt>
              </c:numCache>
            </c:numRef>
          </c:val>
          <c:extLst>
            <c:ext xmlns:c16="http://schemas.microsoft.com/office/drawing/2014/chart" uri="{C3380CC4-5D6E-409C-BE32-E72D297353CC}">
              <c16:uniqueId val="{00000000-4AAC-4283-8742-DA38763188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4AAC-4283-8742-DA38763188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31.82</c:v>
                </c:pt>
                <c:pt idx="1">
                  <c:v>27.42</c:v>
                </c:pt>
                <c:pt idx="2">
                  <c:v>29.14</c:v>
                </c:pt>
                <c:pt idx="3">
                  <c:v>28.61</c:v>
                </c:pt>
                <c:pt idx="4">
                  <c:v>27.84</c:v>
                </c:pt>
              </c:numCache>
            </c:numRef>
          </c:val>
          <c:extLst>
            <c:ext xmlns:c16="http://schemas.microsoft.com/office/drawing/2014/chart" uri="{C3380CC4-5D6E-409C-BE32-E72D297353CC}">
              <c16:uniqueId val="{00000000-95FA-4C06-A7AE-2BA5F2B091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95FA-4C06-A7AE-2BA5F2B091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63.76</c:v>
                </c:pt>
                <c:pt idx="1">
                  <c:v>66.64</c:v>
                </c:pt>
                <c:pt idx="2">
                  <c:v>68.06</c:v>
                </c:pt>
                <c:pt idx="3">
                  <c:v>71.91</c:v>
                </c:pt>
                <c:pt idx="4">
                  <c:v>77.09</c:v>
                </c:pt>
              </c:numCache>
            </c:numRef>
          </c:val>
          <c:extLst>
            <c:ext xmlns:c16="http://schemas.microsoft.com/office/drawing/2014/chart" uri="{C3380CC4-5D6E-409C-BE32-E72D297353CC}">
              <c16:uniqueId val="{00000000-2378-4062-8F4F-ECA173511C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2378-4062-8F4F-ECA173511C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114.28</c:v>
                </c:pt>
                <c:pt idx="1">
                  <c:v>116.61</c:v>
                </c:pt>
                <c:pt idx="2">
                  <c:v>102.86</c:v>
                </c:pt>
                <c:pt idx="3">
                  <c:v>129.97</c:v>
                </c:pt>
                <c:pt idx="4">
                  <c:v>121.98</c:v>
                </c:pt>
              </c:numCache>
            </c:numRef>
          </c:val>
          <c:extLst>
            <c:ext xmlns:c16="http://schemas.microsoft.com/office/drawing/2014/chart" uri="{C3380CC4-5D6E-409C-BE32-E72D297353CC}">
              <c16:uniqueId val="{00000000-6F55-4E8C-A7FC-578D3A1315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6F55-4E8C-A7FC-578D3A1315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58.28</c:v>
                </c:pt>
                <c:pt idx="1">
                  <c:v>36.94</c:v>
                </c:pt>
                <c:pt idx="2">
                  <c:v>38.409999999999997</c:v>
                </c:pt>
                <c:pt idx="3">
                  <c:v>39.71</c:v>
                </c:pt>
                <c:pt idx="4">
                  <c:v>41.32</c:v>
                </c:pt>
              </c:numCache>
            </c:numRef>
          </c:val>
          <c:extLst>
            <c:ext xmlns:c16="http://schemas.microsoft.com/office/drawing/2014/chart" uri="{C3380CC4-5D6E-409C-BE32-E72D297353CC}">
              <c16:uniqueId val="{00000000-C29B-431E-B057-534484D351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C29B-431E-B057-534484D351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27.38</c:v>
                </c:pt>
                <c:pt idx="1">
                  <c:v>43.6</c:v>
                </c:pt>
                <c:pt idx="2">
                  <c:v>26.68</c:v>
                </c:pt>
                <c:pt idx="3">
                  <c:v>27.49</c:v>
                </c:pt>
                <c:pt idx="4">
                  <c:v>28.59</c:v>
                </c:pt>
              </c:numCache>
            </c:numRef>
          </c:val>
          <c:extLst>
            <c:ext xmlns:c16="http://schemas.microsoft.com/office/drawing/2014/chart" uri="{C3380CC4-5D6E-409C-BE32-E72D297353CC}">
              <c16:uniqueId val="{00000000-EEA6-421E-8C1F-8F6EBA0102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EEA6-421E-8C1F-8F6EBA0102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38-4BF0-A75E-85B1C02AE2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6638-4BF0-A75E-85B1C02AE2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539.74</c:v>
                </c:pt>
                <c:pt idx="1">
                  <c:v>537.34</c:v>
                </c:pt>
                <c:pt idx="2">
                  <c:v>258.14</c:v>
                </c:pt>
                <c:pt idx="3">
                  <c:v>225.85</c:v>
                </c:pt>
                <c:pt idx="4">
                  <c:v>187.57</c:v>
                </c:pt>
              </c:numCache>
            </c:numRef>
          </c:val>
          <c:extLst>
            <c:ext xmlns:c16="http://schemas.microsoft.com/office/drawing/2014/chart" uri="{C3380CC4-5D6E-409C-BE32-E72D297353CC}">
              <c16:uniqueId val="{00000000-990A-474C-8A0F-49E16C3C38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990A-474C-8A0F-49E16C3C38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1706.57</c:v>
                </c:pt>
                <c:pt idx="1">
                  <c:v>1798.17</c:v>
                </c:pt>
                <c:pt idx="2">
                  <c:v>1768.95</c:v>
                </c:pt>
                <c:pt idx="3">
                  <c:v>1680.32</c:v>
                </c:pt>
                <c:pt idx="4">
                  <c:v>1580.36</c:v>
                </c:pt>
              </c:numCache>
            </c:numRef>
          </c:val>
          <c:extLst>
            <c:ext xmlns:c16="http://schemas.microsoft.com/office/drawing/2014/chart" uri="{C3380CC4-5D6E-409C-BE32-E72D297353CC}">
              <c16:uniqueId val="{00000000-29F9-4899-A8E9-944A4CF9A43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29F9-4899-A8E9-944A4CF9A43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111.32</c:v>
                </c:pt>
                <c:pt idx="1">
                  <c:v>112.09</c:v>
                </c:pt>
                <c:pt idx="2">
                  <c:v>79.11</c:v>
                </c:pt>
                <c:pt idx="3">
                  <c:v>78.94</c:v>
                </c:pt>
                <c:pt idx="4">
                  <c:v>74.19</c:v>
                </c:pt>
              </c:numCache>
            </c:numRef>
          </c:val>
          <c:extLst>
            <c:ext xmlns:c16="http://schemas.microsoft.com/office/drawing/2014/chart" uri="{C3380CC4-5D6E-409C-BE32-E72D297353CC}">
              <c16:uniqueId val="{00000000-40AE-4406-817A-795A3F3768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40AE-4406-817A-795A3F3768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236.86</c:v>
                </c:pt>
                <c:pt idx="1">
                  <c:v>247.39</c:v>
                </c:pt>
                <c:pt idx="2">
                  <c:v>325.66000000000003</c:v>
                </c:pt>
                <c:pt idx="3">
                  <c:v>317.27</c:v>
                </c:pt>
                <c:pt idx="4">
                  <c:v>326.10000000000002</c:v>
                </c:pt>
              </c:numCache>
            </c:numRef>
          </c:val>
          <c:extLst>
            <c:ext xmlns:c16="http://schemas.microsoft.com/office/drawing/2014/chart" uri="{C3380CC4-5D6E-409C-BE32-E72D297353CC}">
              <c16:uniqueId val="{00000000-6E25-4E6B-9662-A821FF5E40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6E25-4E6B-9662-A821FF5E40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52" zoomScaleNormal="100" workbookViewId="0">
      <selection activeCell="BL83" sqref="BL8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上川町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3085</v>
      </c>
      <c r="AM8" s="44"/>
      <c r="AN8" s="44"/>
      <c r="AO8" s="44"/>
      <c r="AP8" s="44"/>
      <c r="AQ8" s="44"/>
      <c r="AR8" s="44"/>
      <c r="AS8" s="44"/>
      <c r="AT8" s="45">
        <f>データ!$S$6</f>
        <v>1049.47</v>
      </c>
      <c r="AU8" s="46"/>
      <c r="AV8" s="46"/>
      <c r="AW8" s="46"/>
      <c r="AX8" s="46"/>
      <c r="AY8" s="46"/>
      <c r="AZ8" s="46"/>
      <c r="BA8" s="46"/>
      <c r="BB8" s="47">
        <f>データ!$T$6</f>
        <v>2.94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33.89</v>
      </c>
      <c r="J10" s="46"/>
      <c r="K10" s="46"/>
      <c r="L10" s="46"/>
      <c r="M10" s="46"/>
      <c r="N10" s="46"/>
      <c r="O10" s="80"/>
      <c r="P10" s="47">
        <f>データ!$P$6</f>
        <v>92.12</v>
      </c>
      <c r="Q10" s="47"/>
      <c r="R10" s="47"/>
      <c r="S10" s="47"/>
      <c r="T10" s="47"/>
      <c r="U10" s="47"/>
      <c r="V10" s="47"/>
      <c r="W10" s="44">
        <f>データ!$Q$6</f>
        <v>4510</v>
      </c>
      <c r="X10" s="44"/>
      <c r="Y10" s="44"/>
      <c r="Z10" s="44"/>
      <c r="AA10" s="44"/>
      <c r="AB10" s="44"/>
      <c r="AC10" s="44"/>
      <c r="AD10" s="2"/>
      <c r="AE10" s="2"/>
      <c r="AF10" s="2"/>
      <c r="AG10" s="2"/>
      <c r="AH10" s="2"/>
      <c r="AI10" s="2"/>
      <c r="AJ10" s="2"/>
      <c r="AK10" s="2"/>
      <c r="AL10" s="44">
        <f>データ!$U$6</f>
        <v>2795</v>
      </c>
      <c r="AM10" s="44"/>
      <c r="AN10" s="44"/>
      <c r="AO10" s="44"/>
      <c r="AP10" s="44"/>
      <c r="AQ10" s="44"/>
      <c r="AR10" s="44"/>
      <c r="AS10" s="44"/>
      <c r="AT10" s="45">
        <f>データ!$V$6</f>
        <v>3.6</v>
      </c>
      <c r="AU10" s="46"/>
      <c r="AV10" s="46"/>
      <c r="AW10" s="46"/>
      <c r="AX10" s="46"/>
      <c r="AY10" s="46"/>
      <c r="AZ10" s="46"/>
      <c r="BA10" s="46"/>
      <c r="BB10" s="47">
        <f>データ!$W$6</f>
        <v>776.39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I3c+YX1tezGg0502MUIQjmNJEX6i0mfCowxWY1O9hqO82o4cTZzw2gkojV4CDZRleBzUFe46Z8z9+1uRMLc2Mw==" saltValue="8JUqcmj+LMiPmfTgGAhj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14575</v>
      </c>
      <c r="D6" s="20">
        <f t="shared" si="3"/>
        <v>46</v>
      </c>
      <c r="E6" s="20">
        <f t="shared" si="3"/>
        <v>1</v>
      </c>
      <c r="F6" s="20">
        <f t="shared" si="3"/>
        <v>0</v>
      </c>
      <c r="G6" s="20">
        <f t="shared" si="3"/>
        <v>5</v>
      </c>
      <c r="H6" s="20" t="str">
        <f t="shared" si="3"/>
        <v>北海道　上川町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33.89</v>
      </c>
      <c r="P6" s="21">
        <f t="shared" si="3"/>
        <v>92.12</v>
      </c>
      <c r="Q6" s="21">
        <f t="shared" si="3"/>
        <v>4510</v>
      </c>
      <c r="R6" s="21">
        <f t="shared" si="3"/>
        <v>3085</v>
      </c>
      <c r="S6" s="21">
        <f t="shared" si="3"/>
        <v>1049.47</v>
      </c>
      <c r="T6" s="21">
        <f t="shared" si="3"/>
        <v>2.94</v>
      </c>
      <c r="U6" s="21">
        <f t="shared" si="3"/>
        <v>2795</v>
      </c>
      <c r="V6" s="21">
        <f t="shared" si="3"/>
        <v>3.6</v>
      </c>
      <c r="W6" s="21">
        <f t="shared" si="3"/>
        <v>776.39</v>
      </c>
      <c r="X6" s="22">
        <f>IF(X7="",NA(),X7)</f>
        <v>114.28</v>
      </c>
      <c r="Y6" s="22">
        <f t="shared" ref="Y6:AG6" si="4">IF(Y7="",NA(),Y7)</f>
        <v>116.61</v>
      </c>
      <c r="Z6" s="22">
        <f t="shared" si="4"/>
        <v>102.86</v>
      </c>
      <c r="AA6" s="22">
        <f t="shared" si="4"/>
        <v>129.97</v>
      </c>
      <c r="AB6" s="22">
        <f t="shared" si="4"/>
        <v>121.98</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539.74</v>
      </c>
      <c r="AU6" s="22">
        <f t="shared" ref="AU6:BC6" si="6">IF(AU7="",NA(),AU7)</f>
        <v>537.34</v>
      </c>
      <c r="AV6" s="22">
        <f t="shared" si="6"/>
        <v>258.14</v>
      </c>
      <c r="AW6" s="22">
        <f t="shared" si="6"/>
        <v>225.85</v>
      </c>
      <c r="AX6" s="22">
        <f t="shared" si="6"/>
        <v>187.57</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1706.57</v>
      </c>
      <c r="BF6" s="22">
        <f t="shared" ref="BF6:BN6" si="7">IF(BF7="",NA(),BF7)</f>
        <v>1798.17</v>
      </c>
      <c r="BG6" s="22">
        <f t="shared" si="7"/>
        <v>1768.95</v>
      </c>
      <c r="BH6" s="22">
        <f t="shared" si="7"/>
        <v>1680.32</v>
      </c>
      <c r="BI6" s="22">
        <f t="shared" si="7"/>
        <v>1580.36</v>
      </c>
      <c r="BJ6" s="22">
        <f t="shared" si="7"/>
        <v>970.36</v>
      </c>
      <c r="BK6" s="22">
        <f t="shared" si="7"/>
        <v>940.22</v>
      </c>
      <c r="BL6" s="22">
        <f t="shared" si="7"/>
        <v>922.05</v>
      </c>
      <c r="BM6" s="22">
        <f t="shared" si="7"/>
        <v>916.17</v>
      </c>
      <c r="BN6" s="22">
        <f t="shared" si="7"/>
        <v>958.97</v>
      </c>
      <c r="BO6" s="21" t="str">
        <f>IF(BO7="","",IF(BO7="-","【-】","【"&amp;SUBSTITUTE(TEXT(BO7,"#,##0.00"),"-","△")&amp;"】"))</f>
        <v>【1,043.36】</v>
      </c>
      <c r="BP6" s="22">
        <f>IF(BP7="",NA(),BP7)</f>
        <v>111.32</v>
      </c>
      <c r="BQ6" s="22">
        <f t="shared" ref="BQ6:BY6" si="8">IF(BQ7="",NA(),BQ7)</f>
        <v>112.09</v>
      </c>
      <c r="BR6" s="22">
        <f t="shared" si="8"/>
        <v>79.11</v>
      </c>
      <c r="BS6" s="22">
        <f t="shared" si="8"/>
        <v>78.94</v>
      </c>
      <c r="BT6" s="22">
        <f t="shared" si="8"/>
        <v>74.19</v>
      </c>
      <c r="BU6" s="22">
        <f t="shared" si="8"/>
        <v>64.52</v>
      </c>
      <c r="BV6" s="22">
        <f t="shared" si="8"/>
        <v>66.8</v>
      </c>
      <c r="BW6" s="22">
        <f t="shared" si="8"/>
        <v>64.39</v>
      </c>
      <c r="BX6" s="22">
        <f t="shared" si="8"/>
        <v>63.95</v>
      </c>
      <c r="BY6" s="22">
        <f t="shared" si="8"/>
        <v>61.25</v>
      </c>
      <c r="BZ6" s="21" t="str">
        <f>IF(BZ7="","",IF(BZ7="-","【-】","【"&amp;SUBSTITUTE(TEXT(BZ7,"#,##0.00"),"-","△")&amp;"】"))</f>
        <v>【56.19】</v>
      </c>
      <c r="CA6" s="22">
        <f>IF(CA7="",NA(),CA7)</f>
        <v>236.86</v>
      </c>
      <c r="CB6" s="22">
        <f t="shared" ref="CB6:CJ6" si="9">IF(CB7="",NA(),CB7)</f>
        <v>247.39</v>
      </c>
      <c r="CC6" s="22">
        <f t="shared" si="9"/>
        <v>325.66000000000003</v>
      </c>
      <c r="CD6" s="22">
        <f t="shared" si="9"/>
        <v>317.27</v>
      </c>
      <c r="CE6" s="22">
        <f t="shared" si="9"/>
        <v>326.10000000000002</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31.82</v>
      </c>
      <c r="CM6" s="22">
        <f t="shared" ref="CM6:CU6" si="10">IF(CM7="",NA(),CM7)</f>
        <v>27.42</v>
      </c>
      <c r="CN6" s="22">
        <f t="shared" si="10"/>
        <v>29.14</v>
      </c>
      <c r="CO6" s="22">
        <f t="shared" si="10"/>
        <v>28.61</v>
      </c>
      <c r="CP6" s="22">
        <f t="shared" si="10"/>
        <v>27.84</v>
      </c>
      <c r="CQ6" s="22">
        <f t="shared" si="10"/>
        <v>48.86</v>
      </c>
      <c r="CR6" s="22">
        <f t="shared" si="10"/>
        <v>49</v>
      </c>
      <c r="CS6" s="22">
        <f t="shared" si="10"/>
        <v>50.07</v>
      </c>
      <c r="CT6" s="22">
        <f t="shared" si="10"/>
        <v>53.4</v>
      </c>
      <c r="CU6" s="22">
        <f t="shared" si="10"/>
        <v>54.69</v>
      </c>
      <c r="CV6" s="21" t="str">
        <f>IF(CV7="","",IF(CV7="-","【-】","【"&amp;SUBSTITUTE(TEXT(CV7,"#,##0.00"),"-","△")&amp;"】"))</f>
        <v>【48.33】</v>
      </c>
      <c r="CW6" s="22">
        <f>IF(CW7="",NA(),CW7)</f>
        <v>63.76</v>
      </c>
      <c r="CX6" s="22">
        <f t="shared" ref="CX6:DF6" si="11">IF(CX7="",NA(),CX7)</f>
        <v>66.64</v>
      </c>
      <c r="CY6" s="22">
        <f t="shared" si="11"/>
        <v>68.06</v>
      </c>
      <c r="CZ6" s="22">
        <f t="shared" si="11"/>
        <v>71.91</v>
      </c>
      <c r="DA6" s="22">
        <f t="shared" si="11"/>
        <v>77.09</v>
      </c>
      <c r="DB6" s="22">
        <f t="shared" si="11"/>
        <v>76.48</v>
      </c>
      <c r="DC6" s="22">
        <f t="shared" si="11"/>
        <v>75.64</v>
      </c>
      <c r="DD6" s="22">
        <f t="shared" si="11"/>
        <v>75.7</v>
      </c>
      <c r="DE6" s="22">
        <f t="shared" si="11"/>
        <v>72.53</v>
      </c>
      <c r="DF6" s="22">
        <f t="shared" si="11"/>
        <v>71.44</v>
      </c>
      <c r="DG6" s="21" t="str">
        <f>IF(DG7="","",IF(DG7="-","【-】","【"&amp;SUBSTITUTE(TEXT(DG7,"#,##0.00"),"-","△")&amp;"】"))</f>
        <v>【70.34】</v>
      </c>
      <c r="DH6" s="22">
        <f>IF(DH7="",NA(),DH7)</f>
        <v>58.28</v>
      </c>
      <c r="DI6" s="22">
        <f t="shared" ref="DI6:DQ6" si="12">IF(DI7="",NA(),DI7)</f>
        <v>36.94</v>
      </c>
      <c r="DJ6" s="22">
        <f t="shared" si="12"/>
        <v>38.409999999999997</v>
      </c>
      <c r="DK6" s="22">
        <f t="shared" si="12"/>
        <v>39.71</v>
      </c>
      <c r="DL6" s="22">
        <f t="shared" si="12"/>
        <v>41.32</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27.38</v>
      </c>
      <c r="DT6" s="22">
        <f t="shared" ref="DT6:EB6" si="13">IF(DT7="",NA(),DT7)</f>
        <v>43.6</v>
      </c>
      <c r="DU6" s="22">
        <f t="shared" si="13"/>
        <v>26.68</v>
      </c>
      <c r="DV6" s="22">
        <f t="shared" si="13"/>
        <v>27.49</v>
      </c>
      <c r="DW6" s="22">
        <f t="shared" si="13"/>
        <v>28.59</v>
      </c>
      <c r="DX6" s="22">
        <f t="shared" si="13"/>
        <v>20.97</v>
      </c>
      <c r="DY6" s="22">
        <f t="shared" si="13"/>
        <v>21.65</v>
      </c>
      <c r="DZ6" s="22">
        <f t="shared" si="13"/>
        <v>23.24</v>
      </c>
      <c r="EA6" s="22">
        <f t="shared" si="13"/>
        <v>22.77</v>
      </c>
      <c r="EB6" s="22">
        <f t="shared" si="13"/>
        <v>18.22</v>
      </c>
      <c r="EC6" s="21" t="str">
        <f>IF(EC7="","",IF(EC7="-","【-】","【"&amp;SUBSTITUTE(TEXT(EC7,"#,##0.00"),"-","△")&amp;"】"))</f>
        <v>【16.16】</v>
      </c>
      <c r="ED6" s="22">
        <f>IF(ED7="",NA(),ED7)</f>
        <v>1.0900000000000001</v>
      </c>
      <c r="EE6" s="22">
        <f t="shared" ref="EE6:EM6" si="14">IF(EE7="",NA(),EE7)</f>
        <v>0.33</v>
      </c>
      <c r="EF6" s="22">
        <f t="shared" si="14"/>
        <v>0.81</v>
      </c>
      <c r="EG6" s="22">
        <f t="shared" si="14"/>
        <v>1.28</v>
      </c>
      <c r="EH6" s="22">
        <f t="shared" si="14"/>
        <v>1.26</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2">
      <c r="A7" s="15"/>
      <c r="B7" s="24">
        <v>2024</v>
      </c>
      <c r="C7" s="24">
        <v>14575</v>
      </c>
      <c r="D7" s="24">
        <v>46</v>
      </c>
      <c r="E7" s="24">
        <v>1</v>
      </c>
      <c r="F7" s="24">
        <v>0</v>
      </c>
      <c r="G7" s="24">
        <v>5</v>
      </c>
      <c r="H7" s="24" t="s">
        <v>93</v>
      </c>
      <c r="I7" s="24" t="s">
        <v>94</v>
      </c>
      <c r="J7" s="24" t="s">
        <v>95</v>
      </c>
      <c r="K7" s="24" t="s">
        <v>96</v>
      </c>
      <c r="L7" s="24" t="s">
        <v>97</v>
      </c>
      <c r="M7" s="24" t="s">
        <v>98</v>
      </c>
      <c r="N7" s="25" t="s">
        <v>99</v>
      </c>
      <c r="O7" s="25">
        <v>33.89</v>
      </c>
      <c r="P7" s="25">
        <v>92.12</v>
      </c>
      <c r="Q7" s="25">
        <v>4510</v>
      </c>
      <c r="R7" s="25">
        <v>3085</v>
      </c>
      <c r="S7" s="25">
        <v>1049.47</v>
      </c>
      <c r="T7" s="25">
        <v>2.94</v>
      </c>
      <c r="U7" s="25">
        <v>2795</v>
      </c>
      <c r="V7" s="25">
        <v>3.6</v>
      </c>
      <c r="W7" s="25">
        <v>776.39</v>
      </c>
      <c r="X7" s="25">
        <v>114.28</v>
      </c>
      <c r="Y7" s="25">
        <v>116.61</v>
      </c>
      <c r="Z7" s="25">
        <v>102.86</v>
      </c>
      <c r="AA7" s="25">
        <v>129.97</v>
      </c>
      <c r="AB7" s="25">
        <v>121.98</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539.74</v>
      </c>
      <c r="AU7" s="25">
        <v>537.34</v>
      </c>
      <c r="AV7" s="25">
        <v>258.14</v>
      </c>
      <c r="AW7" s="25">
        <v>225.85</v>
      </c>
      <c r="AX7" s="25">
        <v>187.57</v>
      </c>
      <c r="AY7" s="25">
        <v>302.22000000000003</v>
      </c>
      <c r="AZ7" s="25">
        <v>263.45</v>
      </c>
      <c r="BA7" s="25">
        <v>249.43</v>
      </c>
      <c r="BB7" s="25">
        <v>217.55</v>
      </c>
      <c r="BC7" s="25">
        <v>157.71</v>
      </c>
      <c r="BD7" s="25">
        <v>142.38999999999999</v>
      </c>
      <c r="BE7" s="25">
        <v>1706.57</v>
      </c>
      <c r="BF7" s="25">
        <v>1798.17</v>
      </c>
      <c r="BG7" s="25">
        <v>1768.95</v>
      </c>
      <c r="BH7" s="25">
        <v>1680.32</v>
      </c>
      <c r="BI7" s="25">
        <v>1580.36</v>
      </c>
      <c r="BJ7" s="25">
        <v>970.36</v>
      </c>
      <c r="BK7" s="25">
        <v>940.22</v>
      </c>
      <c r="BL7" s="25">
        <v>922.05</v>
      </c>
      <c r="BM7" s="25">
        <v>916.17</v>
      </c>
      <c r="BN7" s="25">
        <v>958.97</v>
      </c>
      <c r="BO7" s="25">
        <v>1043.3599999999999</v>
      </c>
      <c r="BP7" s="25">
        <v>111.32</v>
      </c>
      <c r="BQ7" s="25">
        <v>112.09</v>
      </c>
      <c r="BR7" s="25">
        <v>79.11</v>
      </c>
      <c r="BS7" s="25">
        <v>78.94</v>
      </c>
      <c r="BT7" s="25">
        <v>74.19</v>
      </c>
      <c r="BU7" s="25">
        <v>64.52</v>
      </c>
      <c r="BV7" s="25">
        <v>66.8</v>
      </c>
      <c r="BW7" s="25">
        <v>64.39</v>
      </c>
      <c r="BX7" s="25">
        <v>63.95</v>
      </c>
      <c r="BY7" s="25">
        <v>61.25</v>
      </c>
      <c r="BZ7" s="25">
        <v>56.19</v>
      </c>
      <c r="CA7" s="25">
        <v>236.86</v>
      </c>
      <c r="CB7" s="25">
        <v>247.39</v>
      </c>
      <c r="CC7" s="25">
        <v>325.66000000000003</v>
      </c>
      <c r="CD7" s="25">
        <v>317.27</v>
      </c>
      <c r="CE7" s="25">
        <v>326.10000000000002</v>
      </c>
      <c r="CF7" s="25">
        <v>270.68</v>
      </c>
      <c r="CG7" s="25">
        <v>268.88</v>
      </c>
      <c r="CH7" s="25">
        <v>258.89999999999998</v>
      </c>
      <c r="CI7" s="25">
        <v>263.56</v>
      </c>
      <c r="CJ7" s="25">
        <v>279.83</v>
      </c>
      <c r="CK7" s="25">
        <v>285.60000000000002</v>
      </c>
      <c r="CL7" s="25">
        <v>31.82</v>
      </c>
      <c r="CM7" s="25">
        <v>27.42</v>
      </c>
      <c r="CN7" s="25">
        <v>29.14</v>
      </c>
      <c r="CO7" s="25">
        <v>28.61</v>
      </c>
      <c r="CP7" s="25">
        <v>27.84</v>
      </c>
      <c r="CQ7" s="25">
        <v>48.86</v>
      </c>
      <c r="CR7" s="25">
        <v>49</v>
      </c>
      <c r="CS7" s="25">
        <v>50.07</v>
      </c>
      <c r="CT7" s="25">
        <v>53.4</v>
      </c>
      <c r="CU7" s="25">
        <v>54.69</v>
      </c>
      <c r="CV7" s="25">
        <v>48.33</v>
      </c>
      <c r="CW7" s="25">
        <v>63.76</v>
      </c>
      <c r="CX7" s="25">
        <v>66.64</v>
      </c>
      <c r="CY7" s="25">
        <v>68.06</v>
      </c>
      <c r="CZ7" s="25">
        <v>71.91</v>
      </c>
      <c r="DA7" s="25">
        <v>77.09</v>
      </c>
      <c r="DB7" s="25">
        <v>76.48</v>
      </c>
      <c r="DC7" s="25">
        <v>75.64</v>
      </c>
      <c r="DD7" s="25">
        <v>75.7</v>
      </c>
      <c r="DE7" s="25">
        <v>72.53</v>
      </c>
      <c r="DF7" s="25">
        <v>71.44</v>
      </c>
      <c r="DG7" s="25">
        <v>70.34</v>
      </c>
      <c r="DH7" s="25">
        <v>58.28</v>
      </c>
      <c r="DI7" s="25">
        <v>36.94</v>
      </c>
      <c r="DJ7" s="25">
        <v>38.409999999999997</v>
      </c>
      <c r="DK7" s="25">
        <v>39.71</v>
      </c>
      <c r="DL7" s="25">
        <v>41.32</v>
      </c>
      <c r="DM7" s="25">
        <v>39.409999999999997</v>
      </c>
      <c r="DN7" s="25">
        <v>41.18</v>
      </c>
      <c r="DO7" s="25">
        <v>42.98</v>
      </c>
      <c r="DP7" s="25">
        <v>40.46</v>
      </c>
      <c r="DQ7" s="25">
        <v>37.1</v>
      </c>
      <c r="DR7" s="25">
        <v>35.5</v>
      </c>
      <c r="DS7" s="25">
        <v>27.38</v>
      </c>
      <c r="DT7" s="25">
        <v>43.6</v>
      </c>
      <c r="DU7" s="25">
        <v>26.68</v>
      </c>
      <c r="DV7" s="25">
        <v>27.49</v>
      </c>
      <c r="DW7" s="25">
        <v>28.59</v>
      </c>
      <c r="DX7" s="25">
        <v>20.97</v>
      </c>
      <c r="DY7" s="25">
        <v>21.65</v>
      </c>
      <c r="DZ7" s="25">
        <v>23.24</v>
      </c>
      <c r="EA7" s="25">
        <v>22.77</v>
      </c>
      <c r="EB7" s="25">
        <v>18.22</v>
      </c>
      <c r="EC7" s="25">
        <v>16.16</v>
      </c>
      <c r="ED7" s="25">
        <v>1.0900000000000001</v>
      </c>
      <c r="EE7" s="25">
        <v>0.33</v>
      </c>
      <c r="EF7" s="25">
        <v>0.81</v>
      </c>
      <c r="EG7" s="25">
        <v>1.28</v>
      </c>
      <c r="EH7" s="25">
        <v>1.26</v>
      </c>
      <c r="EI7" s="25">
        <v>1.1499999999999999</v>
      </c>
      <c r="EJ7" s="25">
        <v>0.28999999999999998</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US21010</cp:lastModifiedBy>
  <cp:lastPrinted>2026-02-01T23:54:00Z</cp:lastPrinted>
  <dcterms:created xsi:type="dcterms:W3CDTF">2025-12-12T09:09:34Z</dcterms:created>
  <dcterms:modified xsi:type="dcterms:W3CDTF">2026-02-01T23:54:21Z</dcterms:modified>
  <cp:category/>
</cp:coreProperties>
</file>