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管理\1水道事業\4 水道調査・報告\R6\20250204〆公営企業に係る経営比較分析表（令和5年度決算）の分析等について\新しいフォルダー\"/>
    </mc:Choice>
  </mc:AlternateContent>
  <workbookProtection workbookAlgorithmName="SHA-512" workbookHashValue="r11j+yB6ApdII63ZLFh1dfB/dM93mbowVt2fM+TpYVLHTc3EZdeSq16kLqz1fYw705jVF/ysrz09fP2j0i62yA==" workbookSaltValue="v3v+YNvMIJAEYcYoiFVdDw==" workbookSpinCount="100000" lockStructure="1"/>
  <bookViews>
    <workbookView xWindow="0" yWindow="0" windowWidth="23040" windowHeight="92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<sst xmlns="http://schemas.openxmlformats.org/spreadsheetml/2006/main" count="319" uniqueCount="116">
  <si>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</si>
  <si>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</si>
  <si>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</si>
  <si>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</si>
  <si>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</si>
  <si>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</si>
  <si>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</si>
  <si>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</si>
  <si>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</si>
  <si>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</si>
  <si>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</si>
  <si>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</si>
  <si>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</si>
  <si>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</si>
  <si>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</si>
  <si>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</si>
  <si>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</si>
  <si>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</si>
  <si>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</si>
  <si>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</si>
  <si>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</si>
  <si>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</si>
  <si>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</si>
  <si>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</si>
  <si>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</si>
  <si>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</si>
  <si>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</si>
  <si>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</si>
  <si>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</si>
  <si>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</si>
  <si>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</si>
  <si>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</si>
  <si>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</si>
  <si>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</si>
  <si>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</si>
  <si>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</si>
  <si>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</si>
  <si>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</si>
  <si>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</si>
  <si>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</si>
  <si>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</si>
  <si>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</si>
  <si>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</si>
  <si>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</si>
  <si>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</si>
  <si>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</si>
  <si>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</si>
  <si>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</si>
  <si>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</si>
  <si>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</si>
  <si>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</si>
  <si>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</si>
  <si>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</si>
  <si>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</si>
  <si>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</si>
  <si>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</si>
  <si>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</si>
  <si>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</si>
  <si>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</si>
  <si>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</si>
  <si>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</si>
  <si>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</si>
  <si>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</si>
  <si>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</si>
  <si>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</si>
  <si>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</si>
  <si>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</si>
  <si>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</si>
  <si>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</si>
  <si>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</si>
  <si>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</si>
  <si>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</si>
  <si>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</si>
  <si>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</si>
  <si>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</si>
  <si>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</si>
  <si>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</si>
  <si>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</si>
  <si>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</si>
  <si>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</si>
  <si>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</si>
  <si>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</si>
  <si>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</si>
  <si>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</si>
  <si>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</si>
  <si>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</si>
  <si>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</si>
  <si>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</si>
  <si>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</si>
  <si>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</si>
  <si>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</si>
  <si>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</si>
  <si>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</si>
  <si>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</si>
  <si>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</si>
  <si>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</si>
  <si>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上川町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</si>
  <si>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</si>
  <si>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</si>
  <si>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</si>
  <si>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</si>
  <si>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</si>
  <si>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</si>
  <si>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</si>
  <si>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</si>
  <si>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</si>
  <si>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</si>
  <si>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</si>
  <si>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</si>
  <si>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</si>
  <si>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</si>
  <si>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</si>
  <si>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</si>
  <si>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令和5年度から公共下水道事業、特環下水道事業に地方公営企業法を一部適用し、財政状況を明確にして経営管理を進めている。
　公共事業については、汚水管渠は概ね整備が整った状態であるが、それらについては補助金のほか、下水道事業債により実施している。上川終末処理場については建設後20年以上経過し、長寿命化計画による設備等の更新を行ってきたところであり、今後も引き続き行う。人口減少により下水道使用料収入が今後も低下されることが予想される。今後も改修工事等が続くことから投資の効率化や維持管理経費の削減の取り組みを検討し、経営の健全化を図りたい。</t>
    <phoneticPr fontId="4"/>
  </si>
  <si>
    <t xml:space="preserve">　管渠については、約10年前にほぼ整備が完了し運用年数が比較的浅いものが多いが、終末処理場については建設後20年以上経過しており、施設の機械・電気設備についても耐用年数に近づいてきている。これまでも終末処理場管理経費の修繕において対応しているが、突発的な故障により運転に支障が生じているのを未然に防ぐため更新が求められる。
　今後は長寿命化更新を進めると共に、管渠においても老朽化を見据えた計画的な整備を進める予定である。 </t>
    <phoneticPr fontId="4"/>
  </si>
  <si>
    <t>　大規模改修事業を進めるうえで、経営の健全化を重視しなければならない。具体的には、料金改定を見据えた適正な使用料収入を検討していくと共に、補助金及び繰入金等を活用し、原資の確保を行っていかなくてはならない。また、処理場においては経済性を重視した運転業務を行うこととし、長寿命化においても計画的な整備を推進し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</si>
</sst>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8F6-48B3-9FC1-30111ABC71B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B8F6-48B3-9FC1-30111ABC71B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117.91</c:v>
                </c:pt>
              </c:numCache>
            </c:numRef>
          </c:val>
          <c:extLst>
            <c:ext xmlns:c16="http://schemas.microsoft.com/office/drawing/2014/chart" uri="{C3380CC4-5D6E-409C-BE32-E72D297353CC}">
              <c16:uniqueId val="{00000000-EDA9-45A6-B12D-9AFB8B76997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107.04</c:v>
                </c:pt>
              </c:numCache>
            </c:numRef>
          </c:val>
          <c:smooth val="0"/>
          <c:extLst>
            <c:ext xmlns:c16="http://schemas.microsoft.com/office/drawing/2014/chart" uri="{C3380CC4-5D6E-409C-BE32-E72D297353CC}">
              <c16:uniqueId val="{00000001-EDA9-45A6-B12D-9AFB8B76997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3.45</c:v>
                </c:pt>
              </c:numCache>
            </c:numRef>
          </c:val>
          <c:extLst>
            <c:ext xmlns:c16="http://schemas.microsoft.com/office/drawing/2014/chart" uri="{C3380CC4-5D6E-409C-BE32-E72D297353CC}">
              <c16:uniqueId val="{00000000-6F48-4643-B225-C73B427331C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23.37</c:v>
                </c:pt>
              </c:numCache>
            </c:numRef>
          </c:val>
          <c:smooth val="0"/>
          <c:extLst>
            <c:ext xmlns:c16="http://schemas.microsoft.com/office/drawing/2014/chart" uri="{C3380CC4-5D6E-409C-BE32-E72D297353CC}">
              <c16:uniqueId val="{00000001-6F48-4643-B225-C73B427331C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BAA-4EEA-A58E-E80C02E4343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BAA-4EEA-A58E-E80C02E4343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FB2-4869-A96C-9AD28F2D239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37.43</c:v>
                </c:pt>
              </c:numCache>
            </c:numRef>
          </c:val>
          <c:smooth val="0"/>
          <c:extLst>
            <c:ext xmlns:c16="http://schemas.microsoft.com/office/drawing/2014/chart" uri="{C3380CC4-5D6E-409C-BE32-E72D297353CC}">
              <c16:uniqueId val="{00000001-7FB2-4869-A96C-9AD28F2D239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24.99</c:v>
                </c:pt>
              </c:numCache>
            </c:numRef>
          </c:val>
          <c:extLst>
            <c:ext xmlns:c16="http://schemas.microsoft.com/office/drawing/2014/chart" uri="{C3380CC4-5D6E-409C-BE32-E72D297353CC}">
              <c16:uniqueId val="{00000000-BED0-4C7A-AA41-1E80C9DA48F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57.42</c:v>
                </c:pt>
              </c:numCache>
            </c:numRef>
          </c:val>
          <c:smooth val="0"/>
          <c:extLst>
            <c:ext xmlns:c16="http://schemas.microsoft.com/office/drawing/2014/chart" uri="{C3380CC4-5D6E-409C-BE32-E72D297353CC}">
              <c16:uniqueId val="{00000001-BED0-4C7A-AA41-1E80C9DA48F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3374.93</c:v>
                </c:pt>
              </c:numCache>
            </c:numRef>
          </c:val>
          <c:extLst>
            <c:ext xmlns:c16="http://schemas.microsoft.com/office/drawing/2014/chart" uri="{C3380CC4-5D6E-409C-BE32-E72D297353CC}">
              <c16:uniqueId val="{00000000-3528-4ECD-AA82-BA91C313A18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1174.6099999999999</c:v>
                </c:pt>
              </c:numCache>
            </c:numRef>
          </c:val>
          <c:smooth val="0"/>
          <c:extLst>
            <c:ext xmlns:c16="http://schemas.microsoft.com/office/drawing/2014/chart" uri="{C3380CC4-5D6E-409C-BE32-E72D297353CC}">
              <c16:uniqueId val="{00000001-3528-4ECD-AA82-BA91C313A18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61.53</c:v>
                </c:pt>
              </c:numCache>
            </c:numRef>
          </c:val>
          <c:extLst>
            <c:ext xmlns:c16="http://schemas.microsoft.com/office/drawing/2014/chart" uri="{C3380CC4-5D6E-409C-BE32-E72D297353CC}">
              <c16:uniqueId val="{00000000-596F-45A7-BC76-F51A974805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75.41</c:v>
                </c:pt>
              </c:numCache>
            </c:numRef>
          </c:val>
          <c:smooth val="0"/>
          <c:extLst>
            <c:ext xmlns:c16="http://schemas.microsoft.com/office/drawing/2014/chart" uri="{C3380CC4-5D6E-409C-BE32-E72D297353CC}">
              <c16:uniqueId val="{00000001-596F-45A7-BC76-F51A974805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225.33</c:v>
                </c:pt>
              </c:numCache>
            </c:numRef>
          </c:val>
          <c:extLst>
            <c:ext xmlns:c16="http://schemas.microsoft.com/office/drawing/2014/chart" uri="{C3380CC4-5D6E-409C-BE32-E72D297353CC}">
              <c16:uniqueId val="{00000000-4CEF-4CF8-A8C7-02BB13BC17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223.48</c:v>
                </c:pt>
              </c:numCache>
            </c:numRef>
          </c:val>
          <c:smooth val="0"/>
          <c:extLst>
            <c:ext xmlns:c16="http://schemas.microsoft.com/office/drawing/2014/chart" uri="{C3380CC4-5D6E-409C-BE32-E72D297353CC}">
              <c16:uniqueId val="{00000001-4CEF-4CF8-A8C7-02BB13BC17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60.07</c:v>
                </c:pt>
              </c:numCache>
            </c:numRef>
          </c:val>
          <c:extLst>
            <c:ext xmlns:c16="http://schemas.microsoft.com/office/drawing/2014/chart" uri="{C3380CC4-5D6E-409C-BE32-E72D297353CC}">
              <c16:uniqueId val="{00000000-1DCB-4091-B3E7-F562373229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48.03</c:v>
                </c:pt>
              </c:numCache>
            </c:numRef>
          </c:val>
          <c:smooth val="0"/>
          <c:extLst>
            <c:ext xmlns:c16="http://schemas.microsoft.com/office/drawing/2014/chart" uri="{C3380CC4-5D6E-409C-BE32-E72D297353CC}">
              <c16:uniqueId val="{00000001-1DCB-4091-B3E7-F562373229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88.9</c:v>
                </c:pt>
              </c:numCache>
            </c:numRef>
          </c:val>
          <c:extLst>
            <c:ext xmlns:c16="http://schemas.microsoft.com/office/drawing/2014/chart" uri="{C3380CC4-5D6E-409C-BE32-E72D297353CC}">
              <c16:uniqueId val="{00000000-D9C9-40F9-B016-C94AD85AE3E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80.95</c:v>
                </c:pt>
              </c:numCache>
            </c:numRef>
          </c:val>
          <c:smooth val="0"/>
          <c:extLst>
            <c:ext xmlns:c16="http://schemas.microsoft.com/office/drawing/2014/chart" uri="{C3380CC4-5D6E-409C-BE32-E72D297353CC}">
              <c16:uniqueId val="{00000001-D9C9-40F9-B016-C94AD85AE3E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43" zoomScaleNormal="100" workbookViewId="0">
      <selection activeCell="AO57" sqref="AO57"/>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北海道　上川町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54">
        <f>データ!S6</f>
        <v>3150</v>
      </c>
      <c r="AM8" s="54"/>
      <c r="AN8" s="54"/>
      <c r="AO8" s="54"/>
      <c r="AP8" s="54"/>
      <c r="AQ8" s="54"/>
      <c r="AR8" s="54"/>
      <c r="AS8" s="54"/>
      <c r="AT8" s="53">
        <f>データ!T6</f>
        <v>1049.47</v>
      </c>
      <c r="AU8" s="53"/>
      <c r="AV8" s="53"/>
      <c r="AW8" s="53"/>
      <c r="AX8" s="53"/>
      <c r="AY8" s="53"/>
      <c r="AZ8" s="53"/>
      <c r="BA8" s="53"/>
      <c r="BB8" s="53">
        <f>データ!U6</f>
        <v>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68.62</v>
      </c>
      <c r="J10" s="53"/>
      <c r="K10" s="53"/>
      <c r="L10" s="53"/>
      <c r="M10" s="53"/>
      <c r="N10" s="53"/>
      <c r="O10" s="53"/>
      <c r="P10" s="53">
        <f>データ!P6</f>
        <v>81.63</v>
      </c>
      <c r="Q10" s="53"/>
      <c r="R10" s="53"/>
      <c r="S10" s="53"/>
      <c r="T10" s="53"/>
      <c r="U10" s="53"/>
      <c r="V10" s="53"/>
      <c r="W10" s="53">
        <f>データ!Q6</f>
        <v>52</v>
      </c>
      <c r="X10" s="53"/>
      <c r="Y10" s="53"/>
      <c r="Z10" s="53"/>
      <c r="AA10" s="53"/>
      <c r="AB10" s="53"/>
      <c r="AC10" s="53"/>
      <c r="AD10" s="54">
        <f>データ!R6</f>
        <v>2728</v>
      </c>
      <c r="AE10" s="54"/>
      <c r="AF10" s="54"/>
      <c r="AG10" s="54"/>
      <c r="AH10" s="54"/>
      <c r="AI10" s="54"/>
      <c r="AJ10" s="54"/>
      <c r="AK10" s="2"/>
      <c r="AL10" s="54">
        <f>データ!V6</f>
        <v>2550</v>
      </c>
      <c r="AM10" s="54"/>
      <c r="AN10" s="54"/>
      <c r="AO10" s="54"/>
      <c r="AP10" s="54"/>
      <c r="AQ10" s="54"/>
      <c r="AR10" s="54"/>
      <c r="AS10" s="54"/>
      <c r="AT10" s="53">
        <f>データ!W6</f>
        <v>1.85</v>
      </c>
      <c r="AU10" s="53"/>
      <c r="AV10" s="53"/>
      <c r="AW10" s="53"/>
      <c r="AX10" s="53"/>
      <c r="AY10" s="53"/>
      <c r="AZ10" s="53"/>
      <c r="BA10" s="53"/>
      <c r="BB10" s="53">
        <f>データ!X6</f>
        <v>1378.38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8f5tLQVabmRznOWmdZTrbltUxScgywvC7zlW3y3c+daQquIgqDtX+EVJea/ujAIUj2YDSIHh4wWyDCNgylAprQ==" saltValue="ec8t4UjiVIaYB2TIMvoV6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14575</v>
      </c>
      <c r="D6" s="19">
        <f t="shared" si="3"/>
        <v>46</v>
      </c>
      <c r="E6" s="19">
        <f t="shared" si="3"/>
        <v>17</v>
      </c>
      <c r="F6" s="19">
        <f t="shared" si="3"/>
        <v>1</v>
      </c>
      <c r="G6" s="19">
        <f t="shared" si="3"/>
        <v>0</v>
      </c>
      <c r="H6" s="19" t="str">
        <f t="shared" si="3"/>
        <v>北海道　上川町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68.62</v>
      </c>
      <c r="P6" s="20">
        <f t="shared" si="3"/>
        <v>81.63</v>
      </c>
      <c r="Q6" s="20">
        <f t="shared" si="3"/>
        <v>52</v>
      </c>
      <c r="R6" s="20">
        <f t="shared" si="3"/>
        <v>2728</v>
      </c>
      <c r="S6" s="20">
        <f t="shared" si="3"/>
        <v>3150</v>
      </c>
      <c r="T6" s="20">
        <f t="shared" si="3"/>
        <v>1049.47</v>
      </c>
      <c r="U6" s="20">
        <f t="shared" si="3"/>
        <v>3</v>
      </c>
      <c r="V6" s="20">
        <f t="shared" si="3"/>
        <v>2550</v>
      </c>
      <c r="W6" s="20">
        <f t="shared" si="3"/>
        <v>1.85</v>
      </c>
      <c r="X6" s="20">
        <f t="shared" si="3"/>
        <v>1378.38</v>
      </c>
      <c r="Y6" s="21" t="str">
        <f>IF(Y7="",NA(),Y7)</f>
        <v>-</v>
      </c>
      <c r="Z6" s="21" t="str">
        <f t="shared" ref="Z6:AH6" si="4">IF(Z7="",NA(),Z7)</f>
        <v>-</v>
      </c>
      <c r="AA6" s="21" t="str">
        <f t="shared" si="4"/>
        <v>-</v>
      </c>
      <c r="AB6" s="21" t="str">
        <f t="shared" si="4"/>
        <v>-</v>
      </c>
      <c r="AC6" s="21">
        <f t="shared" si="4"/>
        <v>117.91</v>
      </c>
      <c r="AD6" s="21" t="str">
        <f t="shared" si="4"/>
        <v>-</v>
      </c>
      <c r="AE6" s="21" t="str">
        <f t="shared" si="4"/>
        <v>-</v>
      </c>
      <c r="AF6" s="21" t="str">
        <f t="shared" si="4"/>
        <v>-</v>
      </c>
      <c r="AG6" s="21" t="str">
        <f t="shared" si="4"/>
        <v>-</v>
      </c>
      <c r="AH6" s="21">
        <f t="shared" si="4"/>
        <v>107.04</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37.43</v>
      </c>
      <c r="AT6" s="20" t="str">
        <f>IF(AT7="","",IF(AT7="-","【-】","【"&amp;SUBSTITUTE(TEXT(AT7,"#,##0.00"),"-","△")&amp;"】"))</f>
        <v>【3.03】</v>
      </c>
      <c r="AU6" s="21" t="str">
        <f>IF(AU7="",NA(),AU7)</f>
        <v>-</v>
      </c>
      <c r="AV6" s="21" t="str">
        <f t="shared" ref="AV6:BD6" si="6">IF(AV7="",NA(),AV7)</f>
        <v>-</v>
      </c>
      <c r="AW6" s="21" t="str">
        <f t="shared" si="6"/>
        <v>-</v>
      </c>
      <c r="AX6" s="21" t="str">
        <f t="shared" si="6"/>
        <v>-</v>
      </c>
      <c r="AY6" s="21">
        <f t="shared" si="6"/>
        <v>24.99</v>
      </c>
      <c r="AZ6" s="21" t="str">
        <f t="shared" si="6"/>
        <v>-</v>
      </c>
      <c r="BA6" s="21" t="str">
        <f t="shared" si="6"/>
        <v>-</v>
      </c>
      <c r="BB6" s="21" t="str">
        <f t="shared" si="6"/>
        <v>-</v>
      </c>
      <c r="BC6" s="21" t="str">
        <f t="shared" si="6"/>
        <v>-</v>
      </c>
      <c r="BD6" s="21">
        <f t="shared" si="6"/>
        <v>57.42</v>
      </c>
      <c r="BE6" s="20" t="str">
        <f>IF(BE7="","",IF(BE7="-","【-】","【"&amp;SUBSTITUTE(TEXT(BE7,"#,##0.00"),"-","△")&amp;"】"))</f>
        <v>【78.43】</v>
      </c>
      <c r="BF6" s="21" t="str">
        <f>IF(BF7="",NA(),BF7)</f>
        <v>-</v>
      </c>
      <c r="BG6" s="21" t="str">
        <f t="shared" ref="BG6:BO6" si="7">IF(BG7="",NA(),BG7)</f>
        <v>-</v>
      </c>
      <c r="BH6" s="21" t="str">
        <f t="shared" si="7"/>
        <v>-</v>
      </c>
      <c r="BI6" s="21" t="str">
        <f t="shared" si="7"/>
        <v>-</v>
      </c>
      <c r="BJ6" s="21">
        <f t="shared" si="7"/>
        <v>3374.93</v>
      </c>
      <c r="BK6" s="21" t="str">
        <f t="shared" si="7"/>
        <v>-</v>
      </c>
      <c r="BL6" s="21" t="str">
        <f t="shared" si="7"/>
        <v>-</v>
      </c>
      <c r="BM6" s="21" t="str">
        <f t="shared" si="7"/>
        <v>-</v>
      </c>
      <c r="BN6" s="21" t="str">
        <f t="shared" si="7"/>
        <v>-</v>
      </c>
      <c r="BO6" s="21">
        <f t="shared" si="7"/>
        <v>1174.6099999999999</v>
      </c>
      <c r="BP6" s="20" t="str">
        <f>IF(BP7="","",IF(BP7="-","【-】","【"&amp;SUBSTITUTE(TEXT(BP7,"#,##0.00"),"-","△")&amp;"】"))</f>
        <v>【630.82】</v>
      </c>
      <c r="BQ6" s="21" t="str">
        <f>IF(BQ7="",NA(),BQ7)</f>
        <v>-</v>
      </c>
      <c r="BR6" s="21" t="str">
        <f t="shared" ref="BR6:BZ6" si="8">IF(BR7="",NA(),BR7)</f>
        <v>-</v>
      </c>
      <c r="BS6" s="21" t="str">
        <f t="shared" si="8"/>
        <v>-</v>
      </c>
      <c r="BT6" s="21" t="str">
        <f t="shared" si="8"/>
        <v>-</v>
      </c>
      <c r="BU6" s="21">
        <f t="shared" si="8"/>
        <v>61.53</v>
      </c>
      <c r="BV6" s="21" t="str">
        <f t="shared" si="8"/>
        <v>-</v>
      </c>
      <c r="BW6" s="21" t="str">
        <f t="shared" si="8"/>
        <v>-</v>
      </c>
      <c r="BX6" s="21" t="str">
        <f t="shared" si="8"/>
        <v>-</v>
      </c>
      <c r="BY6" s="21" t="str">
        <f t="shared" si="8"/>
        <v>-</v>
      </c>
      <c r="BZ6" s="21">
        <f t="shared" si="8"/>
        <v>75.41</v>
      </c>
      <c r="CA6" s="20" t="str">
        <f>IF(CA7="","",IF(CA7="-","【-】","【"&amp;SUBSTITUTE(TEXT(CA7,"#,##0.00"),"-","△")&amp;"】"))</f>
        <v>【97.81】</v>
      </c>
      <c r="CB6" s="21" t="str">
        <f>IF(CB7="",NA(),CB7)</f>
        <v>-</v>
      </c>
      <c r="CC6" s="21" t="str">
        <f t="shared" ref="CC6:CK6" si="9">IF(CC7="",NA(),CC7)</f>
        <v>-</v>
      </c>
      <c r="CD6" s="21" t="str">
        <f t="shared" si="9"/>
        <v>-</v>
      </c>
      <c r="CE6" s="21" t="str">
        <f t="shared" si="9"/>
        <v>-</v>
      </c>
      <c r="CF6" s="21">
        <f t="shared" si="9"/>
        <v>225.33</v>
      </c>
      <c r="CG6" s="21" t="str">
        <f t="shared" si="9"/>
        <v>-</v>
      </c>
      <c r="CH6" s="21" t="str">
        <f t="shared" si="9"/>
        <v>-</v>
      </c>
      <c r="CI6" s="21" t="str">
        <f t="shared" si="9"/>
        <v>-</v>
      </c>
      <c r="CJ6" s="21" t="str">
        <f t="shared" si="9"/>
        <v>-</v>
      </c>
      <c r="CK6" s="21">
        <f t="shared" si="9"/>
        <v>223.48</v>
      </c>
      <c r="CL6" s="20" t="str">
        <f>IF(CL7="","",IF(CL7="-","【-】","【"&amp;SUBSTITUTE(TEXT(CL7,"#,##0.00"),"-","△")&amp;"】"))</f>
        <v>【138.75】</v>
      </c>
      <c r="CM6" s="21" t="str">
        <f>IF(CM7="",NA(),CM7)</f>
        <v>-</v>
      </c>
      <c r="CN6" s="21" t="str">
        <f t="shared" ref="CN6:CV6" si="10">IF(CN7="",NA(),CN7)</f>
        <v>-</v>
      </c>
      <c r="CO6" s="21" t="str">
        <f t="shared" si="10"/>
        <v>-</v>
      </c>
      <c r="CP6" s="21" t="str">
        <f t="shared" si="10"/>
        <v>-</v>
      </c>
      <c r="CQ6" s="21">
        <f t="shared" si="10"/>
        <v>60.07</v>
      </c>
      <c r="CR6" s="21" t="str">
        <f t="shared" si="10"/>
        <v>-</v>
      </c>
      <c r="CS6" s="21" t="str">
        <f t="shared" si="10"/>
        <v>-</v>
      </c>
      <c r="CT6" s="21" t="str">
        <f t="shared" si="10"/>
        <v>-</v>
      </c>
      <c r="CU6" s="21" t="str">
        <f t="shared" si="10"/>
        <v>-</v>
      </c>
      <c r="CV6" s="21">
        <f t="shared" si="10"/>
        <v>48.03</v>
      </c>
      <c r="CW6" s="20" t="str">
        <f>IF(CW7="","",IF(CW7="-","【-】","【"&amp;SUBSTITUTE(TEXT(CW7,"#,##0.00"),"-","△")&amp;"】"))</f>
        <v>【58.94】</v>
      </c>
      <c r="CX6" s="21" t="str">
        <f>IF(CX7="",NA(),CX7)</f>
        <v>-</v>
      </c>
      <c r="CY6" s="21" t="str">
        <f t="shared" ref="CY6:DG6" si="11">IF(CY7="",NA(),CY7)</f>
        <v>-</v>
      </c>
      <c r="CZ6" s="21" t="str">
        <f t="shared" si="11"/>
        <v>-</v>
      </c>
      <c r="DA6" s="21" t="str">
        <f t="shared" si="11"/>
        <v>-</v>
      </c>
      <c r="DB6" s="21">
        <f t="shared" si="11"/>
        <v>88.9</v>
      </c>
      <c r="DC6" s="21" t="str">
        <f t="shared" si="11"/>
        <v>-</v>
      </c>
      <c r="DD6" s="21" t="str">
        <f t="shared" si="11"/>
        <v>-</v>
      </c>
      <c r="DE6" s="21" t="str">
        <f t="shared" si="11"/>
        <v>-</v>
      </c>
      <c r="DF6" s="21" t="str">
        <f t="shared" si="11"/>
        <v>-</v>
      </c>
      <c r="DG6" s="21">
        <f t="shared" si="11"/>
        <v>80.95</v>
      </c>
      <c r="DH6" s="20" t="str">
        <f>IF(DH7="","",IF(DH7="-","【-】","【"&amp;SUBSTITUTE(TEXT(DH7,"#,##0.00"),"-","△")&amp;"】"))</f>
        <v>【95.91】</v>
      </c>
      <c r="DI6" s="21" t="str">
        <f>IF(DI7="",NA(),DI7)</f>
        <v>-</v>
      </c>
      <c r="DJ6" s="21" t="str">
        <f t="shared" ref="DJ6:DR6" si="12">IF(DJ7="",NA(),DJ7)</f>
        <v>-</v>
      </c>
      <c r="DK6" s="21" t="str">
        <f t="shared" si="12"/>
        <v>-</v>
      </c>
      <c r="DL6" s="21" t="str">
        <f t="shared" si="12"/>
        <v>-</v>
      </c>
      <c r="DM6" s="21">
        <f t="shared" si="12"/>
        <v>3.45</v>
      </c>
      <c r="DN6" s="21" t="str">
        <f t="shared" si="12"/>
        <v>-</v>
      </c>
      <c r="DO6" s="21" t="str">
        <f t="shared" si="12"/>
        <v>-</v>
      </c>
      <c r="DP6" s="21" t="str">
        <f t="shared" si="12"/>
        <v>-</v>
      </c>
      <c r="DQ6" s="21" t="str">
        <f t="shared" si="12"/>
        <v>-</v>
      </c>
      <c r="DR6" s="21">
        <f t="shared" si="12"/>
        <v>23.37</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v>
      </c>
      <c r="EO6" s="20" t="str">
        <f>IF(EO7="","",IF(EO7="-","【-】","【"&amp;SUBSTITUTE(TEXT(EO7,"#,##0.00"),"-","△")&amp;"】"))</f>
        <v>【0.22】</v>
      </c>
    </row>
    <row r="7" spans="1:148" s="22" customFormat="1" x14ac:dyDescent="0.2">
      <c r="A7" s="14"/>
      <c r="B7" s="23">
        <v>2023</v>
      </c>
      <c r="C7" s="23">
        <v>14575</v>
      </c>
      <c r="D7" s="23">
        <v>46</v>
      </c>
      <c r="E7" s="23">
        <v>17</v>
      </c>
      <c r="F7" s="23">
        <v>1</v>
      </c>
      <c r="G7" s="23">
        <v>0</v>
      </c>
      <c r="H7" s="23" t="s">
        <v>96</v>
      </c>
      <c r="I7" s="23" t="s">
        <v>97</v>
      </c>
      <c r="J7" s="23" t="s">
        <v>98</v>
      </c>
      <c r="K7" s="23" t="s">
        <v>99</v>
      </c>
      <c r="L7" s="23" t="s">
        <v>100</v>
      </c>
      <c r="M7" s="23" t="s">
        <v>101</v>
      </c>
      <c r="N7" s="24" t="s">
        <v>102</v>
      </c>
      <c r="O7" s="24">
        <v>68.62</v>
      </c>
      <c r="P7" s="24">
        <v>81.63</v>
      </c>
      <c r="Q7" s="24">
        <v>52</v>
      </c>
      <c r="R7" s="24">
        <v>2728</v>
      </c>
      <c r="S7" s="24">
        <v>3150</v>
      </c>
      <c r="T7" s="24">
        <v>1049.47</v>
      </c>
      <c r="U7" s="24">
        <v>3</v>
      </c>
      <c r="V7" s="24">
        <v>2550</v>
      </c>
      <c r="W7" s="24">
        <v>1.85</v>
      </c>
      <c r="X7" s="24">
        <v>1378.38</v>
      </c>
      <c r="Y7" s="24" t="s">
        <v>102</v>
      </c>
      <c r="Z7" s="24" t="s">
        <v>102</v>
      </c>
      <c r="AA7" s="24" t="s">
        <v>102</v>
      </c>
      <c r="AB7" s="24" t="s">
        <v>102</v>
      </c>
      <c r="AC7" s="24">
        <v>117.91</v>
      </c>
      <c r="AD7" s="24" t="s">
        <v>102</v>
      </c>
      <c r="AE7" s="24" t="s">
        <v>102</v>
      </c>
      <c r="AF7" s="24" t="s">
        <v>102</v>
      </c>
      <c r="AG7" s="24" t="s">
        <v>102</v>
      </c>
      <c r="AH7" s="24">
        <v>107.04</v>
      </c>
      <c r="AI7" s="24">
        <v>105.91</v>
      </c>
      <c r="AJ7" s="24" t="s">
        <v>102</v>
      </c>
      <c r="AK7" s="24" t="s">
        <v>102</v>
      </c>
      <c r="AL7" s="24" t="s">
        <v>102</v>
      </c>
      <c r="AM7" s="24" t="s">
        <v>102</v>
      </c>
      <c r="AN7" s="24">
        <v>0</v>
      </c>
      <c r="AO7" s="24" t="s">
        <v>102</v>
      </c>
      <c r="AP7" s="24" t="s">
        <v>102</v>
      </c>
      <c r="AQ7" s="24" t="s">
        <v>102</v>
      </c>
      <c r="AR7" s="24" t="s">
        <v>102</v>
      </c>
      <c r="AS7" s="24">
        <v>37.43</v>
      </c>
      <c r="AT7" s="24">
        <v>3.03</v>
      </c>
      <c r="AU7" s="24" t="s">
        <v>102</v>
      </c>
      <c r="AV7" s="24" t="s">
        <v>102</v>
      </c>
      <c r="AW7" s="24" t="s">
        <v>102</v>
      </c>
      <c r="AX7" s="24" t="s">
        <v>102</v>
      </c>
      <c r="AY7" s="24">
        <v>24.99</v>
      </c>
      <c r="AZ7" s="24" t="s">
        <v>102</v>
      </c>
      <c r="BA7" s="24" t="s">
        <v>102</v>
      </c>
      <c r="BB7" s="24" t="s">
        <v>102</v>
      </c>
      <c r="BC7" s="24" t="s">
        <v>102</v>
      </c>
      <c r="BD7" s="24">
        <v>57.42</v>
      </c>
      <c r="BE7" s="24">
        <v>78.430000000000007</v>
      </c>
      <c r="BF7" s="24" t="s">
        <v>102</v>
      </c>
      <c r="BG7" s="24" t="s">
        <v>102</v>
      </c>
      <c r="BH7" s="24" t="s">
        <v>102</v>
      </c>
      <c r="BI7" s="24" t="s">
        <v>102</v>
      </c>
      <c r="BJ7" s="24">
        <v>3374.93</v>
      </c>
      <c r="BK7" s="24" t="s">
        <v>102</v>
      </c>
      <c r="BL7" s="24" t="s">
        <v>102</v>
      </c>
      <c r="BM7" s="24" t="s">
        <v>102</v>
      </c>
      <c r="BN7" s="24" t="s">
        <v>102</v>
      </c>
      <c r="BO7" s="24">
        <v>1174.6099999999999</v>
      </c>
      <c r="BP7" s="24">
        <v>630.82000000000005</v>
      </c>
      <c r="BQ7" s="24" t="s">
        <v>102</v>
      </c>
      <c r="BR7" s="24" t="s">
        <v>102</v>
      </c>
      <c r="BS7" s="24" t="s">
        <v>102</v>
      </c>
      <c r="BT7" s="24" t="s">
        <v>102</v>
      </c>
      <c r="BU7" s="24">
        <v>61.53</v>
      </c>
      <c r="BV7" s="24" t="s">
        <v>102</v>
      </c>
      <c r="BW7" s="24" t="s">
        <v>102</v>
      </c>
      <c r="BX7" s="24" t="s">
        <v>102</v>
      </c>
      <c r="BY7" s="24" t="s">
        <v>102</v>
      </c>
      <c r="BZ7" s="24">
        <v>75.41</v>
      </c>
      <c r="CA7" s="24">
        <v>97.81</v>
      </c>
      <c r="CB7" s="24" t="s">
        <v>102</v>
      </c>
      <c r="CC7" s="24" t="s">
        <v>102</v>
      </c>
      <c r="CD7" s="24" t="s">
        <v>102</v>
      </c>
      <c r="CE7" s="24" t="s">
        <v>102</v>
      </c>
      <c r="CF7" s="24">
        <v>225.33</v>
      </c>
      <c r="CG7" s="24" t="s">
        <v>102</v>
      </c>
      <c r="CH7" s="24" t="s">
        <v>102</v>
      </c>
      <c r="CI7" s="24" t="s">
        <v>102</v>
      </c>
      <c r="CJ7" s="24" t="s">
        <v>102</v>
      </c>
      <c r="CK7" s="24">
        <v>223.48</v>
      </c>
      <c r="CL7" s="24">
        <v>138.75</v>
      </c>
      <c r="CM7" s="24" t="s">
        <v>102</v>
      </c>
      <c r="CN7" s="24" t="s">
        <v>102</v>
      </c>
      <c r="CO7" s="24" t="s">
        <v>102</v>
      </c>
      <c r="CP7" s="24" t="s">
        <v>102</v>
      </c>
      <c r="CQ7" s="24">
        <v>60.07</v>
      </c>
      <c r="CR7" s="24" t="s">
        <v>102</v>
      </c>
      <c r="CS7" s="24" t="s">
        <v>102</v>
      </c>
      <c r="CT7" s="24" t="s">
        <v>102</v>
      </c>
      <c r="CU7" s="24" t="s">
        <v>102</v>
      </c>
      <c r="CV7" s="24">
        <v>48.03</v>
      </c>
      <c r="CW7" s="24">
        <v>58.94</v>
      </c>
      <c r="CX7" s="24" t="s">
        <v>102</v>
      </c>
      <c r="CY7" s="24" t="s">
        <v>102</v>
      </c>
      <c r="CZ7" s="24" t="s">
        <v>102</v>
      </c>
      <c r="DA7" s="24" t="s">
        <v>102</v>
      </c>
      <c r="DB7" s="24">
        <v>88.9</v>
      </c>
      <c r="DC7" s="24" t="s">
        <v>102</v>
      </c>
      <c r="DD7" s="24" t="s">
        <v>102</v>
      </c>
      <c r="DE7" s="24" t="s">
        <v>102</v>
      </c>
      <c r="DF7" s="24" t="s">
        <v>102</v>
      </c>
      <c r="DG7" s="24">
        <v>80.95</v>
      </c>
      <c r="DH7" s="24">
        <v>95.91</v>
      </c>
      <c r="DI7" s="24" t="s">
        <v>102</v>
      </c>
      <c r="DJ7" s="24" t="s">
        <v>102</v>
      </c>
      <c r="DK7" s="24" t="s">
        <v>102</v>
      </c>
      <c r="DL7" s="24" t="s">
        <v>102</v>
      </c>
      <c r="DM7" s="24">
        <v>3.45</v>
      </c>
      <c r="DN7" s="24" t="s">
        <v>102</v>
      </c>
      <c r="DO7" s="24" t="s">
        <v>102</v>
      </c>
      <c r="DP7" s="24" t="s">
        <v>102</v>
      </c>
      <c r="DQ7" s="24" t="s">
        <v>102</v>
      </c>
      <c r="DR7" s="24">
        <v>23.37</v>
      </c>
      <c r="DS7" s="24">
        <v>41.09</v>
      </c>
      <c r="DT7" s="24" t="s">
        <v>102</v>
      </c>
      <c r="DU7" s="24" t="s">
        <v>102</v>
      </c>
      <c r="DV7" s="24" t="s">
        <v>102</v>
      </c>
      <c r="DW7" s="24" t="s">
        <v>102</v>
      </c>
      <c r="DX7" s="24">
        <v>0</v>
      </c>
      <c r="DY7" s="24" t="s">
        <v>102</v>
      </c>
      <c r="DZ7" s="24" t="s">
        <v>102</v>
      </c>
      <c r="EA7" s="24" t="s">
        <v>102</v>
      </c>
      <c r="EB7" s="24" t="s">
        <v>102</v>
      </c>
      <c r="EC7" s="24">
        <v>0</v>
      </c>
      <c r="ED7" s="24">
        <v>8.68</v>
      </c>
      <c r="EE7" s="24" t="s">
        <v>102</v>
      </c>
      <c r="EF7" s="24" t="s">
        <v>102</v>
      </c>
      <c r="EG7" s="24" t="s">
        <v>102</v>
      </c>
      <c r="EH7" s="24" t="s">
        <v>102</v>
      </c>
      <c r="EI7" s="24">
        <v>0</v>
      </c>
      <c r="EJ7" s="24" t="s">
        <v>102</v>
      </c>
      <c r="EK7" s="24" t="s">
        <v>102</v>
      </c>
      <c r="EL7" s="24" t="s">
        <v>102</v>
      </c>
      <c r="EM7" s="24" t="s">
        <v>102</v>
      </c>
      <c r="EN7" s="24">
        <v>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US21010</cp:lastModifiedBy>
  <dcterms:created xsi:type="dcterms:W3CDTF">2025-01-24T06:57:25Z</dcterms:created>
  <dcterms:modified xsi:type="dcterms:W3CDTF">2025-01-30T08:10:50Z</dcterms:modified>
  <cp:category/>
</cp:coreProperties>
</file>