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管理\1水道事業\4 水道調査・報告\R5\20240126〆公営企業に係る経営比較分析表（令和４年度決算）の分析等について\"/>
    </mc:Choice>
  </mc:AlternateContent>
  <workbookProtection workbookAlgorithmName="SHA-512" workbookHashValue="IJtrwXxeReUjK9IpJcjcUqJmFn3xHRAgtHOjxOQZ9CtWelaG05za8p97/vAJVeGdquNyW+LOYohmBbdLt2e1Pg==" workbookSaltValue="0hRwJGJbn1a0UMej+Qh5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<sst xmlns="http://schemas.openxmlformats.org/spreadsheetml/2006/main" count="228" uniqueCount="114">
  <si>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</si>
  <si>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</si>
  <si>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</si>
  <si>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</si>
  <si>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</si>
  <si>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</si>
  <si>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</si>
  <si>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</si>
  <si>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</si>
  <si>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</si>
  <si>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</si>
  <si>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</si>
  <si>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</si>
  <si>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</si>
  <si>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</si>
  <si>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</si>
  <si>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</si>
  <si>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</si>
  <si>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</si>
  <si>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</si>
  <si>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</si>
  <si>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</si>
  <si>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</si>
  <si>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</si>
  <si>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</si>
  <si>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</si>
  <si>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</si>
  <si>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</si>
  <si>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</si>
  <si>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</si>
  <si>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</si>
  <si>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</si>
  <si>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</si>
  <si>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</si>
  <si>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</si>
  <si>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</si>
  <si>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</si>
  <si>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</si>
  <si>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</si>
  <si>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</si>
  <si>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</si>
  <si>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</si>
  <si>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</si>
  <si>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</si>
  <si>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</si>
  <si>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</si>
  <si>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</si>
  <si>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</si>
  <si>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</si>
  <si>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</si>
  <si>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</si>
  <si>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</si>
  <si>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</si>
  <si>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</si>
  <si>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</si>
  <si>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</si>
  <si>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</si>
  <si>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</si>
  <si>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</si>
  <si>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</si>
  <si>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</si>
  <si>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</si>
  <si>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</si>
  <si>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</si>
  <si>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</si>
  <si>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</si>
  <si>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</si>
  <si>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</si>
  <si>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</si>
  <si>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</si>
  <si>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</si>
  <si>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</si>
  <si>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</si>
  <si>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</si>
  <si>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</si>
  <si>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</si>
  <si>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</si>
  <si>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</si>
  <si>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</si>
  <si>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</si>
  <si>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</si>
  <si>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</si>
  <si>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</si>
  <si>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</si>
  <si>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</si>
  <si>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</si>
  <si>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</si>
  <si>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</si>
  <si>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</si>
  <si>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</si>
  <si>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</si>
  <si>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</si>
  <si>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</si>
  <si>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上川町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</si>
  <si>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</si>
  <si>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</si>
  <si>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</si>
  <si>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</si>
  <si>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</si>
  <si>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</si>
  <si>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</si>
  <si>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</si>
  <si>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</si>
  <si>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</si>
  <si>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</si>
  <si>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</si>
  <si>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</si>
  <si>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</si>
  <si>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</si>
  <si>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</si>
  <si>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</si>
  <si>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国庫補助事業を積極的に活用し、優先度の高い老朽管の計画的な更新を進めている。
　管路経年化率は類似団体と比較してもまだ高い水準であり、経営状況を鑑みながら管路更新を継続して実施する。</t>
    <rPh sb="1" eb="3">
      <t>コッコ</t>
    </rPh>
    <rPh sb="3" eb="5">
      <t>ホジョ</t>
    </rPh>
    <rPh sb="5" eb="7">
      <t>ジギョウ</t>
    </rPh>
    <rPh sb="8" eb="11">
      <t>セッキョクテキ</t>
    </rPh>
    <rPh sb="12" eb="14">
      <t>カツヨウ</t>
    </rPh>
    <rPh sb="16" eb="19">
      <t>ユウセンド</t>
    </rPh>
    <rPh sb="20" eb="21">
      <t>タカ</t>
    </rPh>
    <rPh sb="22" eb="24">
      <t>ロウキュウ</t>
    </rPh>
    <rPh sb="24" eb="25">
      <t>カン</t>
    </rPh>
    <rPh sb="26" eb="29">
      <t>ケイカクテキ</t>
    </rPh>
    <rPh sb="30" eb="32">
      <t>コウシン</t>
    </rPh>
    <rPh sb="33" eb="34">
      <t>スス</t>
    </rPh>
    <rPh sb="41" eb="43">
      <t>カンロ</t>
    </rPh>
    <rPh sb="43" eb="46">
      <t>ケイネンカ</t>
    </rPh>
    <rPh sb="46" eb="47">
      <t>リツ</t>
    </rPh>
    <rPh sb="48" eb="50">
      <t>ルイジ</t>
    </rPh>
    <rPh sb="50" eb="52">
      <t>ダンタイ</t>
    </rPh>
    <rPh sb="53" eb="55">
      <t>ヒカク</t>
    </rPh>
    <rPh sb="60" eb="61">
      <t>タカ</t>
    </rPh>
    <rPh sb="62" eb="64">
      <t>スイジュン</t>
    </rPh>
    <rPh sb="68" eb="70">
      <t>ケイエイ</t>
    </rPh>
    <rPh sb="70" eb="72">
      <t>ジョウキョウ</t>
    </rPh>
    <rPh sb="73" eb="74">
      <t>カンガ</t>
    </rPh>
    <rPh sb="78" eb="80">
      <t>カンロ</t>
    </rPh>
    <rPh sb="80" eb="82">
      <t>コウシン</t>
    </rPh>
    <rPh sb="83" eb="85">
      <t>ケイゾク</t>
    </rPh>
    <rPh sb="87" eb="89">
      <t>ジッシ</t>
    </rPh>
    <phoneticPr fontId="4"/>
  </si>
  <si>
    <t>　浄水場更新が完了し、企業債残高が上昇している。電気・機械設備の企業債については令和12年度まで高額な償還元金が続く状況である。経営の健全化を重視しながら、必要な老朽化に対する更新計画を実施していきたい。</t>
    <rPh sb="40" eb="42">
      <t>レイワ</t>
    </rPh>
    <phoneticPr fontId="4"/>
  </si>
  <si>
    <t>　平成27年度より末端給水事業から簡易水道事業へ移行し事業を実施している。
　平成26年度の料金改定を機に経営収支比率・料金回収率が上昇し、その後も継続した数値を推移していたが、令和3年度に供用開始した層雲峡浄水場に関連する減価償却費が増となったため、令和4年度においては経営収支比率・料金回収率ともに下落している。今後においても、将来的な施設等更新に係る財源確保のため、料金の見直しについて検討を進める。
　施設利用率は、層雲峡地区における観光客の減少、中央地区の人口減少が主な原因となり水需要が減少したことで、全国平均・類似団体平均を大きく下回った状態が続いている。今後、浄水場施設の更新時には施設規模を現状にあわせ見直す予定である。
　有収率については、年々減少傾向にあったが、漏水調査及び計画的な老朽管更新により、令和3年度に続き微増となった。次年度以降も有収率の増加に向けて取り組みを進める。
　浄水場更新事業・給水区域拡大事業などにより、債務残高が上昇していることから、経営の健全化に向けた取り組みを進める。</t>
    <rPh sb="81" eb="83">
      <t>スイイ</t>
    </rPh>
    <rPh sb="89" eb="91">
      <t>レイワ</t>
    </rPh>
    <rPh sb="92" eb="94">
      <t>ネンド</t>
    </rPh>
    <rPh sb="95" eb="97">
      <t>キョウヨウ</t>
    </rPh>
    <rPh sb="97" eb="99">
      <t>カイシ</t>
    </rPh>
    <rPh sb="101" eb="104">
      <t>ソウウンキョウ</t>
    </rPh>
    <rPh sb="104" eb="107">
      <t>ジョウスイジョウ</t>
    </rPh>
    <rPh sb="108" eb="110">
      <t>カンレン</t>
    </rPh>
    <rPh sb="112" eb="114">
      <t>ゲンカ</t>
    </rPh>
    <rPh sb="114" eb="116">
      <t>ショウキャク</t>
    </rPh>
    <rPh sb="116" eb="117">
      <t>ヒ</t>
    </rPh>
    <rPh sb="118" eb="119">
      <t>ゾウ</t>
    </rPh>
    <rPh sb="126" eb="128">
      <t>レイワ</t>
    </rPh>
    <rPh sb="129" eb="131">
      <t>ネンド</t>
    </rPh>
    <rPh sb="136" eb="138">
      <t>ケイエイ</t>
    </rPh>
    <rPh sb="138" eb="140">
      <t>シュウシ</t>
    </rPh>
    <rPh sb="140" eb="142">
      <t>ヒリツ</t>
    </rPh>
    <rPh sb="158" eb="160">
      <t>コンゴ</t>
    </rPh>
    <rPh sb="196" eb="198">
      <t>ケントウ</t>
    </rPh>
    <rPh sb="199" eb="200">
      <t>スス</t>
    </rPh>
    <rPh sb="205" eb="207">
      <t>シセツ</t>
    </rPh>
    <rPh sb="207" eb="209">
      <t>リヨウ</t>
    </rPh>
    <rPh sb="209" eb="210">
      <t>リツ</t>
    </rPh>
    <rPh sb="212" eb="215">
      <t>ソウウンキョウ</t>
    </rPh>
    <rPh sb="215" eb="217">
      <t>チク</t>
    </rPh>
    <rPh sb="221" eb="224">
      <t>カンコウキャク</t>
    </rPh>
    <rPh sb="225" eb="227">
      <t>ゲンショウ</t>
    </rPh>
    <rPh sb="228" eb="230">
      <t>チュウオウ</t>
    </rPh>
    <rPh sb="230" eb="232">
      <t>チク</t>
    </rPh>
    <rPh sb="233" eb="235">
      <t>ジンコウ</t>
    </rPh>
    <rPh sb="235" eb="237">
      <t>ゲンショウ</t>
    </rPh>
    <rPh sb="238" eb="239">
      <t>オモ</t>
    </rPh>
    <rPh sb="240" eb="242">
      <t>ゲンイン</t>
    </rPh>
    <rPh sb="245" eb="246">
      <t>ミズ</t>
    </rPh>
    <rPh sb="246" eb="248">
      <t>ジュヨウ</t>
    </rPh>
    <rPh sb="249" eb="251">
      <t>ゲンショウ</t>
    </rPh>
    <rPh sb="257" eb="259">
      <t>ゼンコク</t>
    </rPh>
    <rPh sb="259" eb="261">
      <t>ヘイキン</t>
    </rPh>
    <rPh sb="262" eb="264">
      <t>ルイジ</t>
    </rPh>
    <rPh sb="264" eb="266">
      <t>ダンタイ</t>
    </rPh>
    <rPh sb="266" eb="268">
      <t>ヘイキン</t>
    </rPh>
    <rPh sb="269" eb="270">
      <t>オオ</t>
    </rPh>
    <rPh sb="272" eb="274">
      <t>シタマワ</t>
    </rPh>
    <rPh sb="276" eb="278">
      <t>ジョウタイ</t>
    </rPh>
    <rPh sb="279" eb="280">
      <t>ツヅ</t>
    </rPh>
    <rPh sb="285" eb="287">
      <t>コンゴ</t>
    </rPh>
    <rPh sb="288" eb="291">
      <t>ジョウスイジョウ</t>
    </rPh>
    <rPh sb="291" eb="293">
      <t>シセツ</t>
    </rPh>
    <rPh sb="294" eb="296">
      <t>コウシン</t>
    </rPh>
    <rPh sb="296" eb="297">
      <t>ジ</t>
    </rPh>
    <rPh sb="299" eb="301">
      <t>シセツ</t>
    </rPh>
    <rPh sb="301" eb="303">
      <t>キボ</t>
    </rPh>
    <rPh sb="304" eb="306">
      <t>ゲンジョウ</t>
    </rPh>
    <rPh sb="310" eb="312">
      <t>ミナオ</t>
    </rPh>
    <rPh sb="313" eb="315">
      <t>ヨテイ</t>
    </rPh>
    <rPh sb="367" eb="36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</si>
</sst>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0.68</c:v>
                </c:pt>
                <c:pt idx="1">
                  <c:v>0.18</c:v>
                </c:pt>
                <c:pt idx="2">
                  <c:v>1.0900000000000001</c:v>
                </c:pt>
                <c:pt idx="3">
                  <c:v>0.33</c:v>
                </c:pt>
                <c:pt idx="4">
                  <c:v>0.81</c:v>
                </c:pt>
              </c:numCache>
            </c:numRef>
          </c:val>
          <c:extLst>
            <c:ext xmlns:c16="http://schemas.microsoft.com/office/drawing/2014/chart" uri="{C3380CC4-5D6E-409C-BE32-E72D297353CC}">
              <c16:uniqueId val="{00000000-4506-4111-941B-1499271E36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4506-4111-941B-1499271E36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33.18</c:v>
                </c:pt>
                <c:pt idx="1">
                  <c:v>32.21</c:v>
                </c:pt>
                <c:pt idx="2">
                  <c:v>31.82</c:v>
                </c:pt>
                <c:pt idx="3">
                  <c:v>27.42</c:v>
                </c:pt>
                <c:pt idx="4">
                  <c:v>29.14</c:v>
                </c:pt>
              </c:numCache>
            </c:numRef>
          </c:val>
          <c:extLst>
            <c:ext xmlns:c16="http://schemas.microsoft.com/office/drawing/2014/chart" uri="{C3380CC4-5D6E-409C-BE32-E72D297353CC}">
              <c16:uniqueId val="{00000000-5096-427A-836D-6694349E76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5096-427A-836D-6694349E76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76.430000000000007</c:v>
                </c:pt>
                <c:pt idx="1">
                  <c:v>73.400000000000006</c:v>
                </c:pt>
                <c:pt idx="2">
                  <c:v>63.76</c:v>
                </c:pt>
                <c:pt idx="3">
                  <c:v>66.64</c:v>
                </c:pt>
                <c:pt idx="4">
                  <c:v>68.06</c:v>
                </c:pt>
              </c:numCache>
            </c:numRef>
          </c:val>
          <c:extLst>
            <c:ext xmlns:c16="http://schemas.microsoft.com/office/drawing/2014/chart" uri="{C3380CC4-5D6E-409C-BE32-E72D297353CC}">
              <c16:uniqueId val="{00000000-FE20-4F76-9339-E9241CFD91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FE20-4F76-9339-E9241CFD91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c:v>
                </c:pt>
                <c:pt idx="1">
                  <c:v>114.98</c:v>
                </c:pt>
                <c:pt idx="2">
                  <c:v>114.28</c:v>
                </c:pt>
                <c:pt idx="3">
                  <c:v>116.61</c:v>
                </c:pt>
                <c:pt idx="4">
                  <c:v>102.86</c:v>
                </c:pt>
              </c:numCache>
            </c:numRef>
          </c:val>
          <c:extLst>
            <c:ext xmlns:c16="http://schemas.microsoft.com/office/drawing/2014/chart" uri="{C3380CC4-5D6E-409C-BE32-E72D297353CC}">
              <c16:uniqueId val="{00000000-F6B9-4606-9C83-31174EF6D8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F6B9-4606-9C83-31174EF6D8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55.49</c:v>
                </c:pt>
                <c:pt idx="1">
                  <c:v>56.98</c:v>
                </c:pt>
                <c:pt idx="2">
                  <c:v>58.28</c:v>
                </c:pt>
                <c:pt idx="3">
                  <c:v>36.94</c:v>
                </c:pt>
                <c:pt idx="4">
                  <c:v>38.409999999999997</c:v>
                </c:pt>
              </c:numCache>
            </c:numRef>
          </c:val>
          <c:extLst>
            <c:ext xmlns:c16="http://schemas.microsoft.com/office/drawing/2014/chart" uri="{C3380CC4-5D6E-409C-BE32-E72D297353CC}">
              <c16:uniqueId val="{00000000-E1D5-4D73-9E47-2CC7EFE249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E1D5-4D73-9E47-2CC7EFE249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10.93</c:v>
                </c:pt>
                <c:pt idx="1">
                  <c:v>11.64</c:v>
                </c:pt>
                <c:pt idx="2">
                  <c:v>27.38</c:v>
                </c:pt>
                <c:pt idx="3">
                  <c:v>43.6</c:v>
                </c:pt>
                <c:pt idx="4">
                  <c:v>26.68</c:v>
                </c:pt>
              </c:numCache>
            </c:numRef>
          </c:val>
          <c:extLst>
            <c:ext xmlns:c16="http://schemas.microsoft.com/office/drawing/2014/chart" uri="{C3380CC4-5D6E-409C-BE32-E72D297353CC}">
              <c16:uniqueId val="{00000000-86CC-44E2-85C6-9C40C020F0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86CC-44E2-85C6-9C40C020F0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4-49A0-A62E-C2DA31B194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7994-49A0-A62E-C2DA31B194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697.01</c:v>
                </c:pt>
                <c:pt idx="1">
                  <c:v>652.58000000000004</c:v>
                </c:pt>
                <c:pt idx="2">
                  <c:v>539.74</c:v>
                </c:pt>
                <c:pt idx="3">
                  <c:v>537.34</c:v>
                </c:pt>
                <c:pt idx="4">
                  <c:v>258.14</c:v>
                </c:pt>
              </c:numCache>
            </c:numRef>
          </c:val>
          <c:extLst>
            <c:ext xmlns:c16="http://schemas.microsoft.com/office/drawing/2014/chart" uri="{C3380CC4-5D6E-409C-BE32-E72D297353CC}">
              <c16:uniqueId val="{00000000-749F-4D2E-A7BF-6FAB2DA006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749F-4D2E-A7BF-6FAB2DA006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929.67</c:v>
                </c:pt>
                <c:pt idx="1">
                  <c:v>1269.18</c:v>
                </c:pt>
                <c:pt idx="2">
                  <c:v>1706.57</c:v>
                </c:pt>
                <c:pt idx="3">
                  <c:v>1798.17</c:v>
                </c:pt>
                <c:pt idx="4">
                  <c:v>1768.95</c:v>
                </c:pt>
              </c:numCache>
            </c:numRef>
          </c:val>
          <c:extLst>
            <c:ext xmlns:c16="http://schemas.microsoft.com/office/drawing/2014/chart" uri="{C3380CC4-5D6E-409C-BE32-E72D297353CC}">
              <c16:uniqueId val="{00000000-F7D3-4141-9564-61686F19CD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F7D3-4141-9564-61686F19CD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108.11</c:v>
                </c:pt>
                <c:pt idx="1">
                  <c:v>109.61</c:v>
                </c:pt>
                <c:pt idx="2">
                  <c:v>111.32</c:v>
                </c:pt>
                <c:pt idx="3">
                  <c:v>112.09</c:v>
                </c:pt>
                <c:pt idx="4">
                  <c:v>79.11</c:v>
                </c:pt>
              </c:numCache>
            </c:numRef>
          </c:val>
          <c:extLst>
            <c:ext xmlns:c16="http://schemas.microsoft.com/office/drawing/2014/chart" uri="{C3380CC4-5D6E-409C-BE32-E72D297353CC}">
              <c16:uniqueId val="{00000000-1632-4761-A998-F614FFB00D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1632-4761-A998-F614FFB00D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213.57</c:v>
                </c:pt>
                <c:pt idx="1">
                  <c:v>221.39</c:v>
                </c:pt>
                <c:pt idx="2">
                  <c:v>236.86</c:v>
                </c:pt>
                <c:pt idx="3">
                  <c:v>247.39</c:v>
                </c:pt>
                <c:pt idx="4">
                  <c:v>325.66000000000003</c:v>
                </c:pt>
              </c:numCache>
            </c:numRef>
          </c:val>
          <c:extLst>
            <c:ext xmlns:c16="http://schemas.microsoft.com/office/drawing/2014/chart" uri="{C3380CC4-5D6E-409C-BE32-E72D297353CC}">
              <c16:uniqueId val="{00000000-ECC6-4E1B-A3C3-B1B37B5720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ECC6-4E1B-A3C3-B1B37B5720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0" zoomScale="82" zoomScaleNormal="8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上川町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3202</v>
      </c>
      <c r="AM8" s="45"/>
      <c r="AN8" s="45"/>
      <c r="AO8" s="45"/>
      <c r="AP8" s="45"/>
      <c r="AQ8" s="45"/>
      <c r="AR8" s="45"/>
      <c r="AS8" s="45"/>
      <c r="AT8" s="46">
        <f>データ!$S$6</f>
        <v>1049.47</v>
      </c>
      <c r="AU8" s="47"/>
      <c r="AV8" s="47"/>
      <c r="AW8" s="47"/>
      <c r="AX8" s="47"/>
      <c r="AY8" s="47"/>
      <c r="AZ8" s="47"/>
      <c r="BA8" s="47"/>
      <c r="BB8" s="48">
        <f>データ!$T$6</f>
        <v>3.05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29.32</v>
      </c>
      <c r="J10" s="47"/>
      <c r="K10" s="47"/>
      <c r="L10" s="47"/>
      <c r="M10" s="47"/>
      <c r="N10" s="47"/>
      <c r="O10" s="81"/>
      <c r="P10" s="48">
        <f>データ!$P$6</f>
        <v>92.94</v>
      </c>
      <c r="Q10" s="48"/>
      <c r="R10" s="48"/>
      <c r="S10" s="48"/>
      <c r="T10" s="48"/>
      <c r="U10" s="48"/>
      <c r="V10" s="48"/>
      <c r="W10" s="45">
        <f>データ!$Q$6</f>
        <v>4510</v>
      </c>
      <c r="X10" s="45"/>
      <c r="Y10" s="45"/>
      <c r="Z10" s="45"/>
      <c r="AA10" s="45"/>
      <c r="AB10" s="45"/>
      <c r="AC10" s="45"/>
      <c r="AD10" s="2"/>
      <c r="AE10" s="2"/>
      <c r="AF10" s="2"/>
      <c r="AG10" s="2"/>
      <c r="AH10" s="2"/>
      <c r="AI10" s="2"/>
      <c r="AJ10" s="2"/>
      <c r="AK10" s="2"/>
      <c r="AL10" s="45">
        <f>データ!$U$6</f>
        <v>2947</v>
      </c>
      <c r="AM10" s="45"/>
      <c r="AN10" s="45"/>
      <c r="AO10" s="45"/>
      <c r="AP10" s="45"/>
      <c r="AQ10" s="45"/>
      <c r="AR10" s="45"/>
      <c r="AS10" s="45"/>
      <c r="AT10" s="46">
        <f>データ!$V$6</f>
        <v>3.6</v>
      </c>
      <c r="AU10" s="47"/>
      <c r="AV10" s="47"/>
      <c r="AW10" s="47"/>
      <c r="AX10" s="47"/>
      <c r="AY10" s="47"/>
      <c r="AZ10" s="47"/>
      <c r="BA10" s="47"/>
      <c r="BB10" s="48">
        <f>データ!$W$6</f>
        <v>818.61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1US3APv1+WLQYrd7ISV5b6lEaD0O85UrX4blV5kUZNtdOKcBb9d9yB6v0ZZ18Hv04vmvLa1bAarMpdc/NVHl/Q==" saltValue="b6os0o68sVlGjvFjTzG6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14575</v>
      </c>
      <c r="D6" s="20">
        <f t="shared" si="3"/>
        <v>46</v>
      </c>
      <c r="E6" s="20">
        <f t="shared" si="3"/>
        <v>1</v>
      </c>
      <c r="F6" s="20">
        <f t="shared" si="3"/>
        <v>0</v>
      </c>
      <c r="G6" s="20">
        <f t="shared" si="3"/>
        <v>5</v>
      </c>
      <c r="H6" s="20" t="str">
        <f t="shared" si="3"/>
        <v>北海道　上川町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29.32</v>
      </c>
      <c r="P6" s="21">
        <f t="shared" si="3"/>
        <v>92.94</v>
      </c>
      <c r="Q6" s="21">
        <f t="shared" si="3"/>
        <v>4510</v>
      </c>
      <c r="R6" s="21">
        <f t="shared" si="3"/>
        <v>3202</v>
      </c>
      <c r="S6" s="21">
        <f t="shared" si="3"/>
        <v>1049.47</v>
      </c>
      <c r="T6" s="21">
        <f t="shared" si="3"/>
        <v>3.05</v>
      </c>
      <c r="U6" s="21">
        <f t="shared" si="3"/>
        <v>2947</v>
      </c>
      <c r="V6" s="21">
        <f t="shared" si="3"/>
        <v>3.6</v>
      </c>
      <c r="W6" s="21">
        <f t="shared" si="3"/>
        <v>818.61</v>
      </c>
      <c r="X6" s="22">
        <f>IF(X7="",NA(),X7)</f>
        <v>112.9</v>
      </c>
      <c r="Y6" s="22">
        <f t="shared" ref="Y6:AG6" si="4">IF(Y7="",NA(),Y7)</f>
        <v>114.98</v>
      </c>
      <c r="Z6" s="22">
        <f t="shared" si="4"/>
        <v>114.28</v>
      </c>
      <c r="AA6" s="22">
        <f t="shared" si="4"/>
        <v>116.61</v>
      </c>
      <c r="AB6" s="22">
        <f t="shared" si="4"/>
        <v>102.86</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697.01</v>
      </c>
      <c r="AU6" s="22">
        <f t="shared" ref="AU6:BC6" si="6">IF(AU7="",NA(),AU7)</f>
        <v>652.58000000000004</v>
      </c>
      <c r="AV6" s="22">
        <f t="shared" si="6"/>
        <v>539.74</v>
      </c>
      <c r="AW6" s="22">
        <f t="shared" si="6"/>
        <v>537.34</v>
      </c>
      <c r="AX6" s="22">
        <f t="shared" si="6"/>
        <v>258.14</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929.67</v>
      </c>
      <c r="BF6" s="22">
        <f t="shared" ref="BF6:BN6" si="7">IF(BF7="",NA(),BF7)</f>
        <v>1269.18</v>
      </c>
      <c r="BG6" s="22">
        <f t="shared" si="7"/>
        <v>1706.57</v>
      </c>
      <c r="BH6" s="22">
        <f t="shared" si="7"/>
        <v>1798.17</v>
      </c>
      <c r="BI6" s="22">
        <f t="shared" si="7"/>
        <v>1768.95</v>
      </c>
      <c r="BJ6" s="22">
        <f t="shared" si="7"/>
        <v>651.9</v>
      </c>
      <c r="BK6" s="22">
        <f t="shared" si="7"/>
        <v>698.55</v>
      </c>
      <c r="BL6" s="22">
        <f t="shared" si="7"/>
        <v>970.36</v>
      </c>
      <c r="BM6" s="22">
        <f t="shared" si="7"/>
        <v>940.22</v>
      </c>
      <c r="BN6" s="22">
        <f t="shared" si="7"/>
        <v>922.05</v>
      </c>
      <c r="BO6" s="21" t="str">
        <f>IF(BO7="","",IF(BO7="-","【-】","【"&amp;SUBSTITUTE(TEXT(BO7,"#,##0.00"),"-","△")&amp;"】"))</f>
        <v>【1,090.93】</v>
      </c>
      <c r="BP6" s="22">
        <f>IF(BP7="",NA(),BP7)</f>
        <v>108.11</v>
      </c>
      <c r="BQ6" s="22">
        <f t="shared" ref="BQ6:BY6" si="8">IF(BQ7="",NA(),BQ7)</f>
        <v>109.61</v>
      </c>
      <c r="BR6" s="22">
        <f t="shared" si="8"/>
        <v>111.32</v>
      </c>
      <c r="BS6" s="22">
        <f t="shared" si="8"/>
        <v>112.09</v>
      </c>
      <c r="BT6" s="22">
        <f t="shared" si="8"/>
        <v>79.11</v>
      </c>
      <c r="BU6" s="22">
        <f t="shared" si="8"/>
        <v>75.28</v>
      </c>
      <c r="BV6" s="22">
        <f t="shared" si="8"/>
        <v>73.7</v>
      </c>
      <c r="BW6" s="22">
        <f t="shared" si="8"/>
        <v>64.52</v>
      </c>
      <c r="BX6" s="22">
        <f t="shared" si="8"/>
        <v>66.8</v>
      </c>
      <c r="BY6" s="22">
        <f t="shared" si="8"/>
        <v>64.39</v>
      </c>
      <c r="BZ6" s="21" t="str">
        <f>IF(BZ7="","",IF(BZ7="-","【-】","【"&amp;SUBSTITUTE(TEXT(BZ7,"#,##0.00"),"-","△")&amp;"】"))</f>
        <v>【58.61】</v>
      </c>
      <c r="CA6" s="22">
        <f>IF(CA7="",NA(),CA7)</f>
        <v>213.57</v>
      </c>
      <c r="CB6" s="22">
        <f t="shared" ref="CB6:CJ6" si="9">IF(CB7="",NA(),CB7)</f>
        <v>221.39</v>
      </c>
      <c r="CC6" s="22">
        <f t="shared" si="9"/>
        <v>236.86</v>
      </c>
      <c r="CD6" s="22">
        <f t="shared" si="9"/>
        <v>247.39</v>
      </c>
      <c r="CE6" s="22">
        <f t="shared" si="9"/>
        <v>325.66000000000003</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33.18</v>
      </c>
      <c r="CM6" s="22">
        <f t="shared" ref="CM6:CU6" si="10">IF(CM7="",NA(),CM7)</f>
        <v>32.21</v>
      </c>
      <c r="CN6" s="22">
        <f t="shared" si="10"/>
        <v>31.82</v>
      </c>
      <c r="CO6" s="22">
        <f t="shared" si="10"/>
        <v>27.42</v>
      </c>
      <c r="CP6" s="22">
        <f t="shared" si="10"/>
        <v>29.14</v>
      </c>
      <c r="CQ6" s="22">
        <f t="shared" si="10"/>
        <v>45.73</v>
      </c>
      <c r="CR6" s="22">
        <f t="shared" si="10"/>
        <v>49.01</v>
      </c>
      <c r="CS6" s="22">
        <f t="shared" si="10"/>
        <v>48.86</v>
      </c>
      <c r="CT6" s="22">
        <f t="shared" si="10"/>
        <v>49</v>
      </c>
      <c r="CU6" s="22">
        <f t="shared" si="10"/>
        <v>50.07</v>
      </c>
      <c r="CV6" s="21" t="str">
        <f>IF(CV7="","",IF(CV7="-","【-】","【"&amp;SUBSTITUTE(TEXT(CV7,"#,##0.00"),"-","△")&amp;"】"))</f>
        <v>【52.36】</v>
      </c>
      <c r="CW6" s="22">
        <f>IF(CW7="",NA(),CW7)</f>
        <v>76.430000000000007</v>
      </c>
      <c r="CX6" s="22">
        <f t="shared" ref="CX6:DF6" si="11">IF(CX7="",NA(),CX7)</f>
        <v>73.400000000000006</v>
      </c>
      <c r="CY6" s="22">
        <f t="shared" si="11"/>
        <v>63.76</v>
      </c>
      <c r="CZ6" s="22">
        <f t="shared" si="11"/>
        <v>66.64</v>
      </c>
      <c r="DA6" s="22">
        <f t="shared" si="11"/>
        <v>68.06</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55.49</v>
      </c>
      <c r="DI6" s="22">
        <f t="shared" ref="DI6:DQ6" si="12">IF(DI7="",NA(),DI7)</f>
        <v>56.98</v>
      </c>
      <c r="DJ6" s="22">
        <f t="shared" si="12"/>
        <v>58.28</v>
      </c>
      <c r="DK6" s="22">
        <f t="shared" si="12"/>
        <v>36.94</v>
      </c>
      <c r="DL6" s="22">
        <f t="shared" si="12"/>
        <v>38.409999999999997</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10.93</v>
      </c>
      <c r="DT6" s="22">
        <f t="shared" ref="DT6:EB6" si="13">IF(DT7="",NA(),DT7)</f>
        <v>11.64</v>
      </c>
      <c r="DU6" s="22">
        <f t="shared" si="13"/>
        <v>27.38</v>
      </c>
      <c r="DV6" s="22">
        <f t="shared" si="13"/>
        <v>43.6</v>
      </c>
      <c r="DW6" s="22">
        <f t="shared" si="13"/>
        <v>26.68</v>
      </c>
      <c r="DX6" s="22">
        <f t="shared" si="13"/>
        <v>18.03</v>
      </c>
      <c r="DY6" s="22">
        <f t="shared" si="13"/>
        <v>22.75</v>
      </c>
      <c r="DZ6" s="22">
        <f t="shared" si="13"/>
        <v>20.97</v>
      </c>
      <c r="EA6" s="22">
        <f t="shared" si="13"/>
        <v>21.65</v>
      </c>
      <c r="EB6" s="22">
        <f t="shared" si="13"/>
        <v>23.24</v>
      </c>
      <c r="EC6" s="21" t="str">
        <f>IF(EC7="","",IF(EC7="-","【-】","【"&amp;SUBSTITUTE(TEXT(EC7,"#,##0.00"),"-","△")&amp;"】"))</f>
        <v>【18.76】</v>
      </c>
      <c r="ED6" s="22">
        <f>IF(ED7="",NA(),ED7)</f>
        <v>0.68</v>
      </c>
      <c r="EE6" s="22">
        <f t="shared" ref="EE6:EM6" si="14">IF(EE7="",NA(),EE7)</f>
        <v>0.18</v>
      </c>
      <c r="EF6" s="22">
        <f t="shared" si="14"/>
        <v>1.0900000000000001</v>
      </c>
      <c r="EG6" s="22">
        <f t="shared" si="14"/>
        <v>0.33</v>
      </c>
      <c r="EH6" s="22">
        <f t="shared" si="14"/>
        <v>0.81</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14575</v>
      </c>
      <c r="D7" s="24">
        <v>46</v>
      </c>
      <c r="E7" s="24">
        <v>1</v>
      </c>
      <c r="F7" s="24">
        <v>0</v>
      </c>
      <c r="G7" s="24">
        <v>5</v>
      </c>
      <c r="H7" s="24" t="s">
        <v>93</v>
      </c>
      <c r="I7" s="24" t="s">
        <v>94</v>
      </c>
      <c r="J7" s="24" t="s">
        <v>95</v>
      </c>
      <c r="K7" s="24" t="s">
        <v>96</v>
      </c>
      <c r="L7" s="24" t="s">
        <v>97</v>
      </c>
      <c r="M7" s="24" t="s">
        <v>98</v>
      </c>
      <c r="N7" s="25" t="s">
        <v>99</v>
      </c>
      <c r="O7" s="25">
        <v>29.32</v>
      </c>
      <c r="P7" s="25">
        <v>92.94</v>
      </c>
      <c r="Q7" s="25">
        <v>4510</v>
      </c>
      <c r="R7" s="25">
        <v>3202</v>
      </c>
      <c r="S7" s="25">
        <v>1049.47</v>
      </c>
      <c r="T7" s="25">
        <v>3.05</v>
      </c>
      <c r="U7" s="25">
        <v>2947</v>
      </c>
      <c r="V7" s="25">
        <v>3.6</v>
      </c>
      <c r="W7" s="25">
        <v>818.61</v>
      </c>
      <c r="X7" s="25">
        <v>112.9</v>
      </c>
      <c r="Y7" s="25">
        <v>114.98</v>
      </c>
      <c r="Z7" s="25">
        <v>114.28</v>
      </c>
      <c r="AA7" s="25">
        <v>116.61</v>
      </c>
      <c r="AB7" s="25">
        <v>102.86</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697.01</v>
      </c>
      <c r="AU7" s="25">
        <v>652.58000000000004</v>
      </c>
      <c r="AV7" s="25">
        <v>539.74</v>
      </c>
      <c r="AW7" s="25">
        <v>537.34</v>
      </c>
      <c r="AX7" s="25">
        <v>258.14</v>
      </c>
      <c r="AY7" s="25">
        <v>563.05999999999995</v>
      </c>
      <c r="AZ7" s="25">
        <v>413.82</v>
      </c>
      <c r="BA7" s="25">
        <v>302.22000000000003</v>
      </c>
      <c r="BB7" s="25">
        <v>263.45</v>
      </c>
      <c r="BC7" s="25">
        <v>249.43</v>
      </c>
      <c r="BD7" s="25">
        <v>195.24</v>
      </c>
      <c r="BE7" s="25">
        <v>929.67</v>
      </c>
      <c r="BF7" s="25">
        <v>1269.18</v>
      </c>
      <c r="BG7" s="25">
        <v>1706.57</v>
      </c>
      <c r="BH7" s="25">
        <v>1798.17</v>
      </c>
      <c r="BI7" s="25">
        <v>1768.95</v>
      </c>
      <c r="BJ7" s="25">
        <v>651.9</v>
      </c>
      <c r="BK7" s="25">
        <v>698.55</v>
      </c>
      <c r="BL7" s="25">
        <v>970.36</v>
      </c>
      <c r="BM7" s="25">
        <v>940.22</v>
      </c>
      <c r="BN7" s="25">
        <v>922.05</v>
      </c>
      <c r="BO7" s="25">
        <v>1090.93</v>
      </c>
      <c r="BP7" s="25">
        <v>108.11</v>
      </c>
      <c r="BQ7" s="25">
        <v>109.61</v>
      </c>
      <c r="BR7" s="25">
        <v>111.32</v>
      </c>
      <c r="BS7" s="25">
        <v>112.09</v>
      </c>
      <c r="BT7" s="25">
        <v>79.11</v>
      </c>
      <c r="BU7" s="25">
        <v>75.28</v>
      </c>
      <c r="BV7" s="25">
        <v>73.7</v>
      </c>
      <c r="BW7" s="25">
        <v>64.52</v>
      </c>
      <c r="BX7" s="25">
        <v>66.8</v>
      </c>
      <c r="BY7" s="25">
        <v>64.39</v>
      </c>
      <c r="BZ7" s="25">
        <v>58.61</v>
      </c>
      <c r="CA7" s="25">
        <v>213.57</v>
      </c>
      <c r="CB7" s="25">
        <v>221.39</v>
      </c>
      <c r="CC7" s="25">
        <v>236.86</v>
      </c>
      <c r="CD7" s="25">
        <v>247.39</v>
      </c>
      <c r="CE7" s="25">
        <v>325.66000000000003</v>
      </c>
      <c r="CF7" s="25">
        <v>255.35</v>
      </c>
      <c r="CG7" s="25">
        <v>261.02</v>
      </c>
      <c r="CH7" s="25">
        <v>270.68</v>
      </c>
      <c r="CI7" s="25">
        <v>268.88</v>
      </c>
      <c r="CJ7" s="25">
        <v>258.89999999999998</v>
      </c>
      <c r="CK7" s="25">
        <v>274.97000000000003</v>
      </c>
      <c r="CL7" s="25">
        <v>33.18</v>
      </c>
      <c r="CM7" s="25">
        <v>32.21</v>
      </c>
      <c r="CN7" s="25">
        <v>31.82</v>
      </c>
      <c r="CO7" s="25">
        <v>27.42</v>
      </c>
      <c r="CP7" s="25">
        <v>29.14</v>
      </c>
      <c r="CQ7" s="25">
        <v>45.73</v>
      </c>
      <c r="CR7" s="25">
        <v>49.01</v>
      </c>
      <c r="CS7" s="25">
        <v>48.86</v>
      </c>
      <c r="CT7" s="25">
        <v>49</v>
      </c>
      <c r="CU7" s="25">
        <v>50.07</v>
      </c>
      <c r="CV7" s="25">
        <v>52.36</v>
      </c>
      <c r="CW7" s="25">
        <v>76.430000000000007</v>
      </c>
      <c r="CX7" s="25">
        <v>73.400000000000006</v>
      </c>
      <c r="CY7" s="25">
        <v>63.76</v>
      </c>
      <c r="CZ7" s="25">
        <v>66.64</v>
      </c>
      <c r="DA7" s="25">
        <v>68.06</v>
      </c>
      <c r="DB7" s="25">
        <v>80.25</v>
      </c>
      <c r="DC7" s="25">
        <v>76.569999999999993</v>
      </c>
      <c r="DD7" s="25">
        <v>76.48</v>
      </c>
      <c r="DE7" s="25">
        <v>75.64</v>
      </c>
      <c r="DF7" s="25">
        <v>75.7</v>
      </c>
      <c r="DG7" s="25">
        <v>73.88</v>
      </c>
      <c r="DH7" s="25">
        <v>55.49</v>
      </c>
      <c r="DI7" s="25">
        <v>56.98</v>
      </c>
      <c r="DJ7" s="25">
        <v>58.28</v>
      </c>
      <c r="DK7" s="25">
        <v>36.94</v>
      </c>
      <c r="DL7" s="25">
        <v>38.409999999999997</v>
      </c>
      <c r="DM7" s="25">
        <v>46.28</v>
      </c>
      <c r="DN7" s="25">
        <v>49.34</v>
      </c>
      <c r="DO7" s="25">
        <v>39.409999999999997</v>
      </c>
      <c r="DP7" s="25">
        <v>41.18</v>
      </c>
      <c r="DQ7" s="25">
        <v>42.98</v>
      </c>
      <c r="DR7" s="25">
        <v>39.299999999999997</v>
      </c>
      <c r="DS7" s="25">
        <v>10.93</v>
      </c>
      <c r="DT7" s="25">
        <v>11.64</v>
      </c>
      <c r="DU7" s="25">
        <v>27.38</v>
      </c>
      <c r="DV7" s="25">
        <v>43.6</v>
      </c>
      <c r="DW7" s="25">
        <v>26.68</v>
      </c>
      <c r="DX7" s="25">
        <v>18.03</v>
      </c>
      <c r="DY7" s="25">
        <v>22.75</v>
      </c>
      <c r="DZ7" s="25">
        <v>20.97</v>
      </c>
      <c r="EA7" s="25">
        <v>21.65</v>
      </c>
      <c r="EB7" s="25">
        <v>23.24</v>
      </c>
      <c r="EC7" s="25">
        <v>18.760000000000002</v>
      </c>
      <c r="ED7" s="25">
        <v>0.68</v>
      </c>
      <c r="EE7" s="25">
        <v>0.18</v>
      </c>
      <c r="EF7" s="25">
        <v>1.0900000000000001</v>
      </c>
      <c r="EG7" s="25">
        <v>0.33</v>
      </c>
      <c r="EH7" s="25">
        <v>0.81</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2023-12-05T00:47:06Z</dcterms:created>
  <dcterms:modified xsi:type="dcterms:W3CDTF">2024-02-19T02:59:51Z</dcterms:modified>
  <cp:category/>
</cp:coreProperties>
</file>